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xviia_2026_t1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4" hidden="1">Tabla_472796!$A$3:$F$129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49" i="1" l="1"/>
  <c r="M33" i="1"/>
  <c r="M17" i="1"/>
  <c r="M44" i="1"/>
  <c r="M28" i="1"/>
  <c r="M12" i="1"/>
  <c r="M39" i="1"/>
  <c r="M23" i="1"/>
  <c r="M42" i="1"/>
  <c r="M22" i="1"/>
  <c r="M26" i="1"/>
  <c r="M45" i="1"/>
  <c r="M29" i="1"/>
  <c r="M13" i="1"/>
  <c r="M40" i="1"/>
  <c r="M24" i="1"/>
  <c r="M8" i="1"/>
  <c r="M35" i="1"/>
  <c r="M19" i="1"/>
  <c r="M38" i="1"/>
  <c r="M18" i="1"/>
  <c r="M14" i="1"/>
  <c r="M41" i="1"/>
  <c r="M25" i="1"/>
  <c r="M9" i="1"/>
  <c r="M36" i="1"/>
  <c r="M20" i="1"/>
  <c r="M47" i="1"/>
  <c r="M31" i="1"/>
  <c r="M15" i="1"/>
  <c r="M34" i="1"/>
  <c r="M10" i="1"/>
  <c r="M37" i="1"/>
  <c r="M21" i="1"/>
  <c r="M48" i="1"/>
  <c r="M32" i="1"/>
  <c r="M16" i="1"/>
  <c r="M43" i="1"/>
  <c r="M27" i="1"/>
  <c r="M46" i="1"/>
  <c r="M30" i="1"/>
  <c r="M11" i="1"/>
</calcChain>
</file>

<file path=xl/sharedStrings.xml><?xml version="1.0" encoding="utf-8"?>
<sst xmlns="http://schemas.openxmlformats.org/spreadsheetml/2006/main" count="1096" uniqueCount="536">
  <si>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</si>
  <si>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</si>
  <si>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</si>
  <si>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</si>
  <si>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</si>
  <si>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</si>
  <si>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</si>
  <si>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</si>
  <si>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</si>
  <si>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</si>
  <si>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</si>
  <si>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</si>
  <si>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</si>
  <si>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</si>
  <si>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</si>
  <si>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</si>
  <si>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</si>
  <si>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</si>
  <si>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</si>
  <si>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</si>
  <si>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</si>
  <si>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</si>
  <si>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</si>
  <si>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</si>
  <si>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</si>
  <si>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</si>
  <si>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</si>
  <si>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</si>
  <si>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</si>
  <si>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</si>
  <si>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</si>
  <si>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</si>
  <si>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</si>
  <si>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</si>
  <si>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</si>
  <si>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</si>
  <si>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</si>
  <si>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</si>
  <si>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</si>
  <si>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</si>
  <si>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</si>
  <si>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</si>
  <si>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</si>
  <si>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</si>
  <si>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</si>
  <si>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</si>
  <si>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</si>
  <si>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</si>
  <si>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</si>
  <si>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</si>
  <si>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</si>
  <si>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</si>
  <si>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</si>
  <si>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</si>
  <si>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</si>
  <si>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</si>
  <si>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</si>
  <si>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</si>
  <si>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</si>
  <si>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</si>
  <si>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</si>
  <si>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</si>
  <si>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</si>
  <si>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</si>
  <si>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</si>
  <si>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</si>
  <si>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</si>
  <si>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</si>
  <si>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</si>
  <si>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</si>
  <si>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</si>
  <si>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</si>
  <si>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</si>
  <si>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</si>
  <si>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</si>
  <si>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</si>
  <si>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</si>
  <si>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</si>
  <si>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</si>
  <si>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</si>
  <si>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</si>
  <si>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</si>
  <si>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</si>
  <si>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FINANCIERA</t>
  </si>
  <si>
    <t>SUBDIRECTOR (A) "A"</t>
  </si>
  <si>
    <t>SUBDIRECCION DE CONTROL TECNICO</t>
  </si>
  <si>
    <t>DIRECTOR (A) "B"</t>
  </si>
  <si>
    <t>DIRECCION DE VINCULACION Y ANALISIS DE INGRESO Y GASTO</t>
  </si>
  <si>
    <t>DIRECCION DE DEUDA PUBLICA</t>
  </si>
  <si>
    <t>SUBDIRECCION DE ANALISIS Y CONTRATACION DE FINANCIAMIENTO</t>
  </si>
  <si>
    <t>SUBDIRECCION DE SEGUIMIENTO A LA DEUDA PUBLICA</t>
  </si>
  <si>
    <t>JEFE (A) DE UNIDAD DEPARTAMENTAL "A"</t>
  </si>
  <si>
    <t>JEFATURA DE UNIDAD DEPARTAMENTAL DE ANALISIS</t>
  </si>
  <si>
    <t>DIRECCION DE RECURSOS FEDERALES</t>
  </si>
  <si>
    <t>SUBDIRECCION DE CONTROL Y RENDICION DE CUENTAS FEDERALIZADAS</t>
  </si>
  <si>
    <t>JEFATURA DE UNIDAD DEPARTAMENTAL DE AUDITORIA DE RECURSOS FEDERALES TRANSFERIDOS</t>
  </si>
  <si>
    <t>JEFATURA DE UNIDAD DEPARTAMENTAL DE REGISTROS CONTABLES FEDERALIZADOS "A"</t>
  </si>
  <si>
    <t>JEFATURA DE UNIDAD DEPARTAMENTAL DE REGISTROS CONTABLES FEDERALIZADOS "B"</t>
  </si>
  <si>
    <t>SUBDIRECCION DE OPERACION DE RECURSOS FEDERALES</t>
  </si>
  <si>
    <t>JEFATURA DE UNIDAD DEPARTAMENTAL DE GESTION FINANCIERA DE RECURSOS FEDERALIZADOS</t>
  </si>
  <si>
    <t>JEFATURA DE UNIDAD DEPARTAMENTAL DE TRANSFERENCIAS FEDERALES</t>
  </si>
  <si>
    <t>DIRECCION DE OPERACION E INVERSION DE FONDOS</t>
  </si>
  <si>
    <t>SUBDIRECCION DE OPERACIONES FINANCIERAS</t>
  </si>
  <si>
    <t>JEFATURA DE UNIDAD DEPARTAMENTAL DE MESA DE DINERO</t>
  </si>
  <si>
    <t>JEFATURA DE UNIDAD DEPARTAMENTAL DE REGISTRO DE OPERACIONES FINANCIERAS</t>
  </si>
  <si>
    <t>SUBDIRECCION DE PAGOS Y CUSTODIA DE VALORES</t>
  </si>
  <si>
    <t>JEFATURA DE UNIDAD DEPARTAMENTAL DE BANCOS Y PAGADURIAS "A"</t>
  </si>
  <si>
    <t>JEFATURA DE UNIDAD DEPARTAMENTAL DE BANCOS Y PAGADURIAS "B"</t>
  </si>
  <si>
    <t>JEFATURA DE UNIDAD DEPARTAMENTAL DE CUSTODIA DE VALORES</t>
  </si>
  <si>
    <t>DIRECCION DE CONCENTRACION DE FONDOS Y VALORES</t>
  </si>
  <si>
    <t>SUBDIRECCION DE CAPTACION Y CONTROL DE FONDOS</t>
  </si>
  <si>
    <t>JEFATURA DE UNIDAD DEPARTAMENTAL DE CAJA Y DISPONIBILIDADES</t>
  </si>
  <si>
    <t>JEFATURA DE UNIDAD DEPARTAMENTAL DE CAPTACION Y SERVICIOS BANCARIOS</t>
  </si>
  <si>
    <t>SUBDIRECCION DE CONCENTRACION DE FONDOS</t>
  </si>
  <si>
    <t>JEFATURA DE UNIDAD DEPARTAMENTAL DE CONCENTRACIONES EXTERNAS</t>
  </si>
  <si>
    <t>JEFATURA DE UNIDAD DEPARTAMENTAL DE CONCENTRACIONES INTERNAS</t>
  </si>
  <si>
    <t>DIRECCION DE SEGUIMIENTO A PROYECTOS DE INVERSION</t>
  </si>
  <si>
    <t>SUBDIRECCION DE CONSULTA Y ANALISIS LEGAL DE PROYECTOS DE INVERSION</t>
  </si>
  <si>
    <t>JEFATURA DE UNIDAD DEPARTAMENTAL DE ANALISIS LEGAL</t>
  </si>
  <si>
    <t>SUBDIRECCION DE SEGUIMIENTO A FIDEICOMISOS, CONCESIONES Y OTROS ESQUEMAS FINANCIEROS</t>
  </si>
  <si>
    <t>JEFATURA DE UNIDAD DEPARTAMENTAL DE SEGUIMIENTO FINANCIERO A FIDEICOMISOS</t>
  </si>
  <si>
    <t>JEFATURA DE UNIDAD DEPARTAMENTAL DE SEGUIMIENTO FINANCIERO A CONCESIONES Y OTROS ESQUEMAS FINANCIEROS</t>
  </si>
  <si>
    <t>DIRECCION DE EVALUACION DE PROYECTOS</t>
  </si>
  <si>
    <t>SUBDIRECCION DE ANALISIS FINANCIERO</t>
  </si>
  <si>
    <t>JEFATURA DE UNIDAD DEPARTAMENTAL DE ESTUDIOS TECNICO FINANCIEROS</t>
  </si>
  <si>
    <t>SUBDIRECCION DE ANALISIS SOCIOECONOMICO</t>
  </si>
  <si>
    <t>JEFATURA DE UNIDAD DEPARTAMENTAL DE ANALISIS COSTO BENEFICIO</t>
  </si>
  <si>
    <t>JEFATURA DE UNIDAD DEPARTAMENTAL DE ANALISIS COSTO EFICIENCIA Y OTRAS HERRAMIENTAS DE EVALUACION SOCIOECONOMICA</t>
  </si>
  <si>
    <t>JESUS ELIAS</t>
  </si>
  <si>
    <t>RUIZ</t>
  </si>
  <si>
    <t>GRANADOS</t>
  </si>
  <si>
    <t>ROSA BERNABEL</t>
  </si>
  <si>
    <t>GARCIA</t>
  </si>
  <si>
    <t>PIÑA</t>
  </si>
  <si>
    <t>OSCAR</t>
  </si>
  <si>
    <t>ESPINOSA</t>
  </si>
  <si>
    <t>LOPEZ</t>
  </si>
  <si>
    <t>LUIS FELIPE</t>
  </si>
  <si>
    <t>OLVERA</t>
  </si>
  <si>
    <t>ALTAMIRANO</t>
  </si>
  <si>
    <t>JUAN CARLOS</t>
  </si>
  <si>
    <t>RAMIREZ</t>
  </si>
  <si>
    <t>GONZALEZ</t>
  </si>
  <si>
    <t>JOSE LUIS</t>
  </si>
  <si>
    <t>JIMENEZ</t>
  </si>
  <si>
    <t>CISNEROS</t>
  </si>
  <si>
    <t>VACANTE</t>
  </si>
  <si>
    <t>MARIA DE LOS ANGELES</t>
  </si>
  <si>
    <t>SANTIAGO</t>
  </si>
  <si>
    <t>BARAJAS</t>
  </si>
  <si>
    <t>TOMASA</t>
  </si>
  <si>
    <t>ESCAMILLA</t>
  </si>
  <si>
    <t>MARTINEZ</t>
  </si>
  <si>
    <t>JASMIN MELISA</t>
  </si>
  <si>
    <t>CRUZ</t>
  </si>
  <si>
    <t>DENNIS</t>
  </si>
  <si>
    <t>CUREÑO</t>
  </si>
  <si>
    <t>HERNANDEZ</t>
  </si>
  <si>
    <t>ANGEL ARTURO</t>
  </si>
  <si>
    <t>FLORES</t>
  </si>
  <si>
    <t>CESAR KEVIN</t>
  </si>
  <si>
    <t>CONTRERAS</t>
  </si>
  <si>
    <t>KARLA JANET</t>
  </si>
  <si>
    <t>PEREZ</t>
  </si>
  <si>
    <t>PELCASTEGUI</t>
  </si>
  <si>
    <t>ADRIANA</t>
  </si>
  <si>
    <t>GATICA</t>
  </si>
  <si>
    <t>SOLORIO</t>
  </si>
  <si>
    <t>CARLOS</t>
  </si>
  <si>
    <t>OCHOA</t>
  </si>
  <si>
    <t>MARIA ISABEL</t>
  </si>
  <si>
    <t>ESCALONA</t>
  </si>
  <si>
    <t>VILLA</t>
  </si>
  <si>
    <t>MARIA REMEDIOS</t>
  </si>
  <si>
    <t>ARANA</t>
  </si>
  <si>
    <t>DAVALOS</t>
  </si>
  <si>
    <t>NORBERTO</t>
  </si>
  <si>
    <t>MAYA</t>
  </si>
  <si>
    <t>NORIEGA</t>
  </si>
  <si>
    <t>VERONICA PATRICIA</t>
  </si>
  <si>
    <t>FIGUEROA</t>
  </si>
  <si>
    <t>SILVA</t>
  </si>
  <si>
    <t>NOELIA MARGARITA</t>
  </si>
  <si>
    <t>GALINDO</t>
  </si>
  <si>
    <t>COSME</t>
  </si>
  <si>
    <t>HERMES LUCIANO</t>
  </si>
  <si>
    <t>MORALES</t>
  </si>
  <si>
    <t>ARACELI BERENICE</t>
  </si>
  <si>
    <t>TAMAYO</t>
  </si>
  <si>
    <t>SOSA</t>
  </si>
  <si>
    <t>ITZEL SARAHI</t>
  </si>
  <si>
    <t>PALOMARES</t>
  </si>
  <si>
    <t>GEORGINA</t>
  </si>
  <si>
    <t>VAZQUEZ</t>
  </si>
  <si>
    <t>HADER EMMANUEL</t>
  </si>
  <si>
    <t>SANCHEZ</t>
  </si>
  <si>
    <t>PROA</t>
  </si>
  <si>
    <t>HELICE BERENICE</t>
  </si>
  <si>
    <t>CORZO</t>
  </si>
  <si>
    <t>VICTOR ASAEL</t>
  </si>
  <si>
    <t>QUIROZ</t>
  </si>
  <si>
    <t>CARVAJAL</t>
  </si>
  <si>
    <t>MONTSERRAT</t>
  </si>
  <si>
    <t>JUAREZ</t>
  </si>
  <si>
    <t>ESTHER</t>
  </si>
  <si>
    <t>CASIMIRO</t>
  </si>
  <si>
    <t>DORANTES</t>
  </si>
  <si>
    <t>JUAN SERGIO</t>
  </si>
  <si>
    <t>RAMOS</t>
  </si>
  <si>
    <t>EMMA</t>
  </si>
  <si>
    <t>DULCE NICOLE</t>
  </si>
  <si>
    <t>GUERRERO</t>
  </si>
  <si>
    <t>IVETTE</t>
  </si>
  <si>
    <t>ESTRADA</t>
  </si>
  <si>
    <t>NAYELI</t>
  </si>
  <si>
    <t>ARELI</t>
  </si>
  <si>
    <t>ZEMPOALTECATL</t>
  </si>
  <si>
    <t>CINTHIA</t>
  </si>
  <si>
    <t>COLMENARES</t>
  </si>
  <si>
    <t>VALDIVIESO</t>
  </si>
  <si>
    <t>ANDREA</t>
  </si>
  <si>
    <t>GUZMAN</t>
  </si>
  <si>
    <t>LIEVANA</t>
  </si>
  <si>
    <t>CARLOS DAVID</t>
  </si>
  <si>
    <t>SUAREZ</t>
  </si>
  <si>
    <t>DE LA CRUZ</t>
  </si>
  <si>
    <t>MAURICIO DIEGO</t>
  </si>
  <si>
    <t>BARRERA</t>
  </si>
  <si>
    <t>MENDEZ</t>
  </si>
  <si>
    <t>MIRIAM LORELAINE</t>
  </si>
  <si>
    <t>MOZO</t>
  </si>
  <si>
    <t>JUAN PABLO</t>
  </si>
  <si>
    <t>BETANZOS</t>
  </si>
  <si>
    <t>Economía</t>
  </si>
  <si>
    <t>Derecho</t>
  </si>
  <si>
    <t>Contaduria</t>
  </si>
  <si>
    <t>Vacante</t>
  </si>
  <si>
    <t>Ingeniero (a) Matemático (a)</t>
  </si>
  <si>
    <t>Contador (a) Público (a)</t>
  </si>
  <si>
    <t>Administración y Finanzas</t>
  </si>
  <si>
    <t>Gestión Pública Aplicada</t>
  </si>
  <si>
    <t>Derecho Tributario</t>
  </si>
  <si>
    <t>Administración de Empresas</t>
  </si>
  <si>
    <t>Actuaria</t>
  </si>
  <si>
    <t>Ciencias Políticas y Administración Pública</t>
  </si>
  <si>
    <t>Contaduria Pública</t>
  </si>
  <si>
    <t>Administración</t>
  </si>
  <si>
    <t>Gestón Pública para la Buena Administración</t>
  </si>
  <si>
    <t>Ciencias de la Informática</t>
  </si>
  <si>
    <t>Relaciones Internacionales</t>
  </si>
  <si>
    <t>https://transparencia.finanzas.cdmx.gob.mx/repositorio/public/upload/repositorio/DGAyF/2024/scp/fracc_XVII/ruiz_granados_jesus_elias_2024_T4.xlsx</t>
  </si>
  <si>
    <t>https://transparencia.finanzas.cdmx.gob.mx/repositorio/public/upload/repositorio/DGAyF/2022/scp/fracc_XVII_perfiles/dgaf_19004944.pdf</t>
  </si>
  <si>
    <t>https://transparencia.finanzas.cdmx.gob.mx/repositorio/public/upload/repositorio/DGAyF/2025/scp/fracc_XVII/garcia_pina_rosa_bernabel_2025_T4.xlsx</t>
  </si>
  <si>
    <t>https://transparencia.finanzas.cdmx.gob.mx/repositorio/public/upload/repositorio/DGAyF/2022/scp/fracc_XVII_perfiles/dgaf_19012197.pdf</t>
  </si>
  <si>
    <t>https://transparencia.finanzas.cdmx.gob.mx/repositorio/public/upload/repositorio/DGAyF/2025/scp/fracc_XVII/espinosa_lopez_oscar_2025_T2.xlsx</t>
  </si>
  <si>
    <t>https://transparencia.finanzas.cdmx.gob.mx/repositorio/public/upload/repositorio/DGAyF/2022/scp/fracc_XVII_perfiles/dgaf_19004972.pdf</t>
  </si>
  <si>
    <t>https://transparencia.finanzas.cdmx.gob.mx/repositorio/public/upload/repositorio/DGAyF/2025/scp/fracc_XVII/olvera_altamirano_luis_felipe_2025_T3.xlsx</t>
  </si>
  <si>
    <t>https://transparencia.finanzas.cdmx.gob.mx/repositorio/public/upload/repositorio/DGAyF/2022/scp/fracc_XVII_perfiles/dgaf_19004945.pdf</t>
  </si>
  <si>
    <t>https://transparencia.finanzas.cdmx.gob.mx/repositorio/public/upload/repositorio/DGAyF/2025/scp/fracc_XVII/ramirez_gonzalez_juan_carlos_2025_T2.xlsx</t>
  </si>
  <si>
    <t>https://transparencia.finanzas.cdmx.gob.mx/repositorio/public/upload/repositorio/DGAyF/2022/scp/fracc_XVII_perfiles/dgaf_19004946.pdf</t>
  </si>
  <si>
    <t>https://transparencia.finanzas.cdmx.gob.mx/repositorio/public/upload/repositorio/DGAyF/2026/SCP/FRACC%20XVII/jimenez_cisneros_jose_luis_2026_T1.xlsx</t>
  </si>
  <si>
    <t>https://transparencia.finanzas.cdmx.gob.mx/repositorio/public/upload/repositorio/DGAyF/2022/scp/fracc_XVII_perfiles/dgaf_19004947.pdf</t>
  </si>
  <si>
    <t>https://transparencia.finanzas.cdmx.gob.mx/repositorio/public/upload/repositorio/DGAyF/2026/SCP/FRACC%20XVII/vacante_2026.pdf</t>
  </si>
  <si>
    <t>https://transparencia.finanzas.cdmx.gob.mx/repositorio/public/upload/repositorio/DGAyF/2022/scp/fracc_XVII_perfiles/dgaf_19004948.pdf</t>
  </si>
  <si>
    <t>https://transparencia.finanzas.cdmx.gob.mx/repositorio/public/upload/repositorio/DGAyF/2025/scp/fracc_XVII/santiago_barajas_maria_de_los_angeles_2025_T2.xlsx</t>
  </si>
  <si>
    <t>https://transparencia.finanzas.cdmx.gob.mx/repositorio/public/upload/repositorio/DGAyF/2022/scp/fracc_XVII_perfiles/dgaf_19004949.pdf</t>
  </si>
  <si>
    <t>https://transparencia.finanzas.cdmx.gob.mx/repositorio/public/upload/repositorio/DGAyF/2026/SCP/FRACC%20XVII/escamilla_martinez_tomasa_2026_T1.xlsx</t>
  </si>
  <si>
    <t>https://transparencia.finanzas.cdmx.gob.mx/repositorio/public/upload/repositorio/DGAyF/2022/scp/fracc_XVII_perfiles/dgaf_19004950.pdf</t>
  </si>
  <si>
    <t>https://transparencia.finanzas.cdmx.gob.mx/repositorio/public/upload/repositorio/DGAyF/2025/scp/fracc_XVII/cruz_gonzalez_jasmin_melisa_2025_T3.xlsx</t>
  </si>
  <si>
    <t>https://transparencia.finanzas.cdmx.gob.mx/repositorio/public/upload/repositorio/DGAyF/2022/scp/fracc_XVII_perfiles/dgaf_19004951.pdf</t>
  </si>
  <si>
    <t>https://transparencia.finanzas.cdmx.gob.mx/repositorio/public/upload/repositorio/DGAyF/2025/scp/fracc_XVII/cureno_hernandez_dennis_2025_T3.xlsx</t>
  </si>
  <si>
    <t>https://transparencia.finanzas.cdmx.gob.mx/repositorio/public/upload/repositorio/DGAyF/2022/scp/fracc_XVII_perfiles/dgaf_19004952.pdf</t>
  </si>
  <si>
    <t>https://transparencia.finanzas.cdmx.gob.mx/repositorio/public/upload/repositorio/DGAyF/2025/scp/fracc_XVII/flores_olvera_angel_arturo_2025_T4.xlsx</t>
  </si>
  <si>
    <t>https://transparencia.finanzas.cdmx.gob.mx/repositorio/public/upload/repositorio/DGAyF/2022/scp/fracc_XVII_perfiles/dgaf_19004953.pdf</t>
  </si>
  <si>
    <t>https://transparencia.finanzas.cdmx.gob.mx/repositorio/public/upload/repositorio/DGAyF/2025/scp/fracc_XVII/ruiz_contreras_cesar_kevin_2025_T3.xlsx</t>
  </si>
  <si>
    <t>https://transparencia.finanzas.cdmx.gob.mx/repositorio/public/upload/repositorio/DGAyF/2022/scp/fracc_XVII_perfiles/dgaf_19004954.pdf</t>
  </si>
  <si>
    <t>http://transparencia.finanzas.cdmx.gob.mx/repositorio/public/upload/repositorio/DGAyF/2020/scp/fracc_XVII/perez_pelcastegui_karla_janet_2020_2T.xlsx</t>
  </si>
  <si>
    <t>https://transparencia.finanzas.cdmx.gob.mx/repositorio/public/upload/repositorio/DGAyF/2022/scp/fracc_XVII_perfiles/dgaf_19004955.pdf</t>
  </si>
  <si>
    <t>https://transparencia.finanzas.cdmx.gob.mx/repositorio/public/upload/repositorio/DGAyF/2025/scp/fracc_XVII/gatica_solorio_adriana_2025_T3.xlsx</t>
  </si>
  <si>
    <t>https://transparencia.finanzas.cdmx.gob.mx/repositorio/public/upload/repositorio/DGAyF/2022/scp/fracc_XVII_perfiles/dgaf_19004956.pdf</t>
  </si>
  <si>
    <t>https://transparencia.finanzas.cdmx.gob.mx/repositorio/public/upload/repositorio/DGAyF/2024/scp/fracc_XVII/flores_ochoa_carlos_2024_T4.xlsx</t>
  </si>
  <si>
    <t>https://transparencia.finanzas.cdmx.gob.mx/repositorio/public/upload/repositorio/DGAyF/2022/scp/fracc_XVII_perfiles/dgaf_19004957.pdf</t>
  </si>
  <si>
    <t>https://transparencia.finanzas.cdmx.gob.mx/repositorio/public/upload/repositorio/DGAyF/2025/scp/fracc_XVII/escalona_villa_maria_isabel_2025_T3.xlsx</t>
  </si>
  <si>
    <t>https://transparencia.finanzas.cdmx.gob.mx/repositorio/public/upload/repositorio/DGAyF/2022/scp/fracc_XVII_perfiles/dgaf_19004958.pdf</t>
  </si>
  <si>
    <t>http://transparencia.finanzas.cdmx.gob.mx/repositorio/public/upload/repositorio/DGAyF/2019/scp/fracc_XVII/arana_davalos_maria_remedios.xlsx</t>
  </si>
  <si>
    <t>https://transparencia.finanzas.cdmx.gob.mx/repositorio/public/upload/repositorio/DGAyF/2022/scp/fracc_XVII_perfiles/dgaf_19004959.pdf</t>
  </si>
  <si>
    <t>https://transparencia.finanzas.cdmx.gob.mx/repositorio/public/upload/repositorio/DGAyF/2026/SCP/FRACC%20XVII/maya_noriega_norberto_2026_T1.xlsx</t>
  </si>
  <si>
    <t>https://transparencia.finanzas.cdmx.gob.mx/repositorio/public/upload/repositorio/DGAyF/2022/scp/fracc_XVII_perfiles/dgaf_19004960.pdf</t>
  </si>
  <si>
    <t>https://transparencia.finanzas.cdmx.gob.mx/repositorio/public/upload/repositorio/DGAyF/2025/scp/fracc_XVII/figueroa_silva_veronica_patricia_2025_T1.xlsx</t>
  </si>
  <si>
    <t>https://transparencia.finanzas.cdmx.gob.mx/repositorio/public/upload/repositorio/DGAyF/2022/scp/fracc_XVII_perfiles/dgaf_19004961.pdf</t>
  </si>
  <si>
    <t>https://transparencia.finanzas.cdmx.gob.mx/repositorio/public/upload/repositorio/DGAyF/2025/scp/fracc_XVII/cosme_galindo_noelia_margarita_2025_T3.xlsx</t>
  </si>
  <si>
    <t>https://transparencia.finanzas.cdmx.gob.mx/repositorio/public/upload/repositorio/DGAyF/2022/scp/fracc_XVII_perfiles/dgaf_19004962.pdf</t>
  </si>
  <si>
    <t>https://transparencia.finanzas.cdmx.gob.mx/repositorio/public/upload/repositorio/DGAyF/2025/scp/fracc_XVII/morales_gonzalez_hermes_luciano_2025_T3.xlsx</t>
  </si>
  <si>
    <t>https://transparencia.finanzas.cdmx.gob.mx/repositorio/public/upload/repositorio/DGAyF/2022/scp/fracc_XVII_perfiles/dgaf_19004963.pdf</t>
  </si>
  <si>
    <t>https://transparencia.finanzas.cdmx.gob.mx/repositorio/public/upload/repositorio/DGAyF/2025/scp/fracc_XVII/tamayo_sosa_araceli_berenice_2025_T4.xlsx</t>
  </si>
  <si>
    <t>https://transparencia.finanzas.cdmx.gob.mx/repositorio/public/upload/repositorio/DGAyF/2022/scp/fracc_XVII_perfiles/dgaf_19004964.pdf</t>
  </si>
  <si>
    <t>https://transparencia.finanzas.cdmx.gob.mx/repositorio/public/upload/repositorio/DGAyF/2025/scp/fracc_XVII/gonzalez_palomares_itzel_sarahi_2025_T2.xlsx</t>
  </si>
  <si>
    <t>https://transparencia.finanzas.cdmx.gob.mx/repositorio/public/upload/repositorio/DGAyF/2022/scp/fracc_XVII_perfiles/dgaf_19004965.pdf</t>
  </si>
  <si>
    <t>https://transparencia.finanzas.cdmx.gob.mx/repositorio/public/upload/repositorio/DGAyF/2025/scp/fracc_XVII/hernandez_vazquez_georgina_2025_T4.xlsx</t>
  </si>
  <si>
    <t>https://transparencia.finanzas.cdmx.gob.mx/repositorio/public/upload/repositorio/DGAyF/2022/scp/fracc_XVII_perfiles/dgaf_19004966.pdf</t>
  </si>
  <si>
    <t>https://transparencia.finanzas.cdmx.gob.mx/repositorio/public/upload/repositorio/DGAyF/2025/scp/fracc_XVII/sanchez_proa_hader_emmanuel_2025_T4.xlsx</t>
  </si>
  <si>
    <t>https://transparencia.finanzas.cdmx.gob.mx/repositorio/public/upload/repositorio/DGAyF/2022/scp/fracc_XVII_perfiles/dgaf_19004967.pdf</t>
  </si>
  <si>
    <t>http://transparencia.finanzas.cdmx.gob.mx/repositorio/public/upload/repositorio/DGAyF/2019/scp/fracc_XVII/corzo_martinez_helice_berenice_2020_1T.xlsx</t>
  </si>
  <si>
    <t>https://transparencia.finanzas.cdmx.gob.mx/repositorio/public/upload/repositorio/DGAyF/2022/scp/fracc_XVII_perfiles/dgaf_19004968.pdf</t>
  </si>
  <si>
    <t>https://transparencia.finanzas.cdmx.gob.mx/repositorio/public/upload/repositorio/DGAyF/2025/scp/fracc_XVII/quiroz_carvajal_victor_asael_2025_T4.xlsx</t>
  </si>
  <si>
    <t>https://transparencia.finanzas.cdmx.gob.mx/repositorio/public/upload/repositorio/DGAyF/2022/scp/fracc_XVII_perfiles/dgaf_19004969.pdf</t>
  </si>
  <si>
    <t>http://transparencia.finanzas.cdmx.gob.mx/repositorio/public/upload/repositorio/DGAyF/2020/scp/fracc_XVII/juarez_silva_montserrat_2020_2T.xlsx</t>
  </si>
  <si>
    <t>https://transparencia.finanzas.cdmx.gob.mx/repositorio/public/upload/repositorio/DGAyF/2022/scp/fracc_XVII_perfiles/dgaf_19004970.pdf</t>
  </si>
  <si>
    <t>http://transparencia.finanzas.cdmx.gob.mx/repositorio/public/upload/repositorio/DGAyF/2019/scp/fracc_XVII/casimiro_dorantes_esther.xlsx</t>
  </si>
  <si>
    <t>https://transparencia.finanzas.cdmx.gob.mx/repositorio/public/upload/repositorio/DGAyF/2022/scp/fracc_XVII_perfiles/dgaf_19004971.pdf</t>
  </si>
  <si>
    <t>http://transparencia.finanzas.cdmx.gob.mx/repositorio/public/upload/repositorio/DGAyF/2021/scp/fracc_XVII/ramos_galindo_juan_sergio_2021_T3.xlsx</t>
  </si>
  <si>
    <t>https://transparencia.finanzas.cdmx.gob.mx/repositorio/public/upload/repositorio/DGAyF/2022/scp/fracc_XVII_perfiles/dgaf_19004975.pdf</t>
  </si>
  <si>
    <t>https://transparencia.finanzas.cdmx.gob.mx/repositorio/public/upload/repositorio/DGAyF/2023/scp/fracc_XVII/martinez_cruz_emma_2023_T3.xlsx</t>
  </si>
  <si>
    <t>https://transparencia.finanzas.cdmx.gob.mx/repositorio/public/upload/repositorio/DGAyF/2022/scp/fracc_XVII_perfiles/dgaf_19012199.pdf</t>
  </si>
  <si>
    <t>https://transparencia.finanzas.cdmx.gob.mx/repositorio/public/upload/repositorio/DGAyF/2025/scp/fracc_XVII/contreras_guerrero_dulce_nicole_2025_T3.xlsx</t>
  </si>
  <si>
    <t>https://transparencia.finanzas.cdmx.gob.mx/repositorio/public/upload/repositorio/DGAyF/2022/scp/fracc_XVII_perfiles/dgaf_19012200.pdf</t>
  </si>
  <si>
    <t>https://transparencia.finanzas.cdmx.gob.mx/repositorio/public/upload/repositorio/DGAyF/2025/scp/fracc_XVII/estrada_perez_ivette_2025_T4.xlsx</t>
  </si>
  <si>
    <t>https://transparencia.finanzas.cdmx.gob.mx/repositorio/public/upload/repositorio/DGAyF/2022/scp/fracc_XVII_perfiles/dgaf_19012198.pdf</t>
  </si>
  <si>
    <t>https://transparencia.finanzas.cdmx.gob.mx/repositorio/public/upload/repositorio/DGAyF/2023/scp/fracc_XVII/ramirez_sanchez_nayeli_2023_T3.xlsx</t>
  </si>
  <si>
    <t>https://transparencia.finanzas.cdmx.gob.mx/repositorio/public/upload/repositorio/DGAyF/2022/scp/fracc_XVII_perfiles/dgaf_19004976.pdf</t>
  </si>
  <si>
    <t>https://transparencia.finanzas.cdmx.gob.mx/repositorio/public/upload/repositorio/DGAyF/2025/scp/fracc_XVII/zempoaltecatl_martinez_areli_2025_T2.xlsx</t>
  </si>
  <si>
    <t>https://transparencia.finanzas.cdmx.gob.mx/repositorio/public/upload/repositorio/DGAyF/2022/scp/fracc_XVII_perfiles/dgaf_19004979.pdf</t>
  </si>
  <si>
    <t>https://transparencia.finanzas.cdmx.gob.mx/repositorio/public/upload/repositorio/DGAyF/2024/scp/fracc_XVII/colmenares_valdivieso_cinthia_2024_T4.xlsx</t>
  </si>
  <si>
    <t>https://transparencia.finanzas.cdmx.gob.mx/repositorio/public/upload/repositorio/DGAyF/2022/scp/fracc_XVII_perfiles/dgaf_19012812.pdf</t>
  </si>
  <si>
    <t>https://transparencia.finanzas.cdmx.gob.mx/repositorio/public/upload/repositorio/DGAyF/2025/scp/fracc_XVII/guzman_lievana_andrea_2025_T4.xlsx</t>
  </si>
  <si>
    <t>http://transparencia.finanzas.cdmx.gob.mx/repositorio/public/upload/repositorio/DGAyF/2021/scp/fracc_XVII/suarez_de_la_cruz_carlos_david_2021_T3.xlsx</t>
  </si>
  <si>
    <t>https://transparencia.finanzas.cdmx.gob.mx/repositorio/public/upload/repositorio/DGAyF/2022/scp/fracc_XVII_perfiles/dgaf_19012814.pdf</t>
  </si>
  <si>
    <t>https://transparencia.finanzas.cdmx.gob.mx/repositorio/public/upload/repositorio/DGAyF/2025/scp/fracc_XVII/barrera_mendez_mauricio_diego_2025_T4.xlsx</t>
  </si>
  <si>
    <t>https://transparencia.finanzas.cdmx.gob.mx/repositorio/public/upload/repositorio/DGAyF/2022/scp/fracc_XVII_perfiles/dgaf_19012816.pdf</t>
  </si>
  <si>
    <t>https://transparencia.finanzas.cdmx.gob.mx/repositorio/public/upload/repositorio/DGAyF/2025/scp/fracc_XVII/hernandez_mozo_miriam_lorelaine_2025_T4.xlsx</t>
  </si>
  <si>
    <t>https://transparencia.finanzas.cdmx.gob.mx/repositorio/public/upload/repositorio/DGAyF/2022/scp/fracc_XVII_perfiles/dgaf_19012817.pdf</t>
  </si>
  <si>
    <t>https://transparencia.finanzas.cdmx.gob.mx/repositorio/public/upload/repositorio/DGAyF/2025/scp/fracc_XVII/galindo_betanzos_juan_pablo_2025_T3.xlsx</t>
  </si>
  <si>
    <t>https://transparencia.finanzas.cdmx.gob.mx/repositorio/public/upload/repositorio/DGAyF/2022/scp/fracc_XVII_perfiles/dgaf_19012819.pdf</t>
  </si>
  <si>
    <t xml:space="preserve">SECRETARIA DE HACIENDA Y CREDITO PUBLICO </t>
  </si>
  <si>
    <t>TITULAR DE UNIDAD DE COORDINACION TECNICA</t>
  </si>
  <si>
    <t>ECONOMIA</t>
  </si>
  <si>
    <t>NAFIN Y BANCOMEXT</t>
  </si>
  <si>
    <t>SECRETARIO (A) TECNICO (A)</t>
  </si>
  <si>
    <t>COMISION NACIONAL DEL SISTEMA DE AHORRO PARA EL RETIRO</t>
  </si>
  <si>
    <t>DIRECTOR (A) DE AREA</t>
  </si>
  <si>
    <t>SECRETARIA DE ADMINISTRACION Y FINANZAS</t>
  </si>
  <si>
    <t>JUD DE ANALISIS COSTO BENEFICIO</t>
  </si>
  <si>
    <t>DERECHO</t>
  </si>
  <si>
    <t>NO ESPECIFICA PERIODO</t>
  </si>
  <si>
    <t>DESPACHO IBARRA SANCHEZ &amp; PAVIA ABOGADOS</t>
  </si>
  <si>
    <t>PASANTE</t>
  </si>
  <si>
    <t>DESPACHO CHALELA ABOGADOS Y CONSULTORES S.C.</t>
  </si>
  <si>
    <t>SUBDIRECTOR (A) DE CONTROL Y RENDICION DE CUENTAS FEDERALIZADAS</t>
  </si>
  <si>
    <t>CONTADURIA</t>
  </si>
  <si>
    <t>JUD DE REGISTROS CONTABLES FEDERALIZADOS "A"</t>
  </si>
  <si>
    <t>GLOBAL DENIM S.A. DE C.V.</t>
  </si>
  <si>
    <t>AUDITOR (A) JR</t>
  </si>
  <si>
    <t>DIRECTOR (A) DE ENLACE Y APOYO A VINCULACION LEGISLATIVA</t>
  </si>
  <si>
    <t xml:space="preserve">BANCO SANTANDER MEXICO </t>
  </si>
  <si>
    <t>GERENTE DE MODELOS DE PARAMETROS</t>
  </si>
  <si>
    <t>GRUPO FINANCIERO BANORTE</t>
  </si>
  <si>
    <t>ESPECIALISTA DE DATOS</t>
  </si>
  <si>
    <t>GARCIA CASTILLO Y ASOCIADOS</t>
  </si>
  <si>
    <t>NO ESPECIFICA</t>
  </si>
  <si>
    <t>FIGUEROA ABOGADOS S.C.</t>
  </si>
  <si>
    <t>SECRETARIA DE ADMINISTRACION Y FINANZAS DE LA CDMX</t>
  </si>
  <si>
    <t>JUD DE ANALISIS</t>
  </si>
  <si>
    <t>COORDINADOR (A) DE SISTEMATIZACION ADMINISTRATIVA</t>
  </si>
  <si>
    <t xml:space="preserve">SERVICIO SOCIAL </t>
  </si>
  <si>
    <t>SUBDIRECTOR (A) DE OPERACIONES FINANCIERAS</t>
  </si>
  <si>
    <t>INGENIERO (A) MATEMATICO (A)</t>
  </si>
  <si>
    <t>SECRETARIA DE SALUD, CDMX</t>
  </si>
  <si>
    <t>JUD DE TESORERIA</t>
  </si>
  <si>
    <t>SECRETARIA DE FINANZAS CDMX</t>
  </si>
  <si>
    <t xml:space="preserve">SECRETARIA DE ADMINISTRACION Y FINANZAS </t>
  </si>
  <si>
    <t>JUD DE REGISTRO DE OPERACIONES FINANCIERAS</t>
  </si>
  <si>
    <t>CONTADOR (A) PUBLICO (A)</t>
  </si>
  <si>
    <t>SECRETARIA DE FINANZAS DE LA CDMX</t>
  </si>
  <si>
    <t>PRESTADOR (A) DE SERVICIOS POR HONORARIOS</t>
  </si>
  <si>
    <t>CENTRO COMERCIAL TEXTIL SA DE CV</t>
  </si>
  <si>
    <t>CONTADOR (A)</t>
  </si>
  <si>
    <t>SECRETARIA DE ADMINISTRACION Y FINANZAS CDMX</t>
  </si>
  <si>
    <t>TECNICO (A) OPERATIVO (A)</t>
  </si>
  <si>
    <t>AUDITORIA SUPERIOR DE LA FEDERACION</t>
  </si>
  <si>
    <t>FINANCE-CENTER</t>
  </si>
  <si>
    <t>SERVICIOS FINANCIEROS</t>
  </si>
  <si>
    <t>IMSS BIENESTAR</t>
  </si>
  <si>
    <t>ASISTENTE DE PROCESOS ADMINISTRATIVOS</t>
  </si>
  <si>
    <t>INSABI</t>
  </si>
  <si>
    <t>ENLACE</t>
  </si>
  <si>
    <t>ALCALDIA AZCAPOTZALCO</t>
  </si>
  <si>
    <t>AUXILIAR JURIDICO (A)</t>
  </si>
  <si>
    <t>AUXILIAR "A"</t>
  </si>
  <si>
    <t>GRUPO CONEFTI</t>
  </si>
  <si>
    <t>JEFE (A) DE PROYECTOS DE INVENTARIOS</t>
  </si>
  <si>
    <t>SANTANDER MEXICO S.A.</t>
  </si>
  <si>
    <t>CAJERO (A) DE SUCURSAL</t>
  </si>
  <si>
    <t xml:space="preserve">SECRETARIA DE FINANZAS DE LA CDMX </t>
  </si>
  <si>
    <t>ADMINISTRATIVO (A) ESPECIALIZADO (A)</t>
  </si>
  <si>
    <t>DESPACHO CONTABLE J&amp;A</t>
  </si>
  <si>
    <t xml:space="preserve">AUXILIAR CONTABLE </t>
  </si>
  <si>
    <t>ADMINISTRACION Y FINANZAS</t>
  </si>
  <si>
    <t>AMPARIN SA DE CV</t>
  </si>
  <si>
    <t xml:space="preserve">ADMINISTRATIVO (A) ESPECIALIZADO (A) </t>
  </si>
  <si>
    <t>CITIBANAMEX</t>
  </si>
  <si>
    <t>CAJERO (A) INTEGRAL</t>
  </si>
  <si>
    <t>SECRETARIA DE HACIENDA Y CREDITO PUBLICO</t>
  </si>
  <si>
    <t>JEFE (A) DE DEPARTAMENTO DE INTEGRACION Y ANALISIS</t>
  </si>
  <si>
    <t>SERVICIO DE ADMINISTRACION TRIBUTARIA</t>
  </si>
  <si>
    <t>JEFE (A) DE DEPARTAMENTO DE INTELIGENCIA ANALITICA</t>
  </si>
  <si>
    <t>ENLACE DE ALTA CONFIANZA</t>
  </si>
  <si>
    <t>JUD DE BANCOS Y PAGADURIAS "A"</t>
  </si>
  <si>
    <t>JUD DE BANCOS Y PAGADURIAS</t>
  </si>
  <si>
    <t xml:space="preserve">AUDITOR (A) </t>
  </si>
  <si>
    <t xml:space="preserve">AI FISCAL CORPORATIVA </t>
  </si>
  <si>
    <t>AUXILIAR CONTABLE</t>
  </si>
  <si>
    <t xml:space="preserve">ADMINISTRACION Y CONTROL RG, SA DE CV </t>
  </si>
  <si>
    <t xml:space="preserve">ROCHA Y ASOCIADOS </t>
  </si>
  <si>
    <t xml:space="preserve">MW SOFTWARE S.A. </t>
  </si>
  <si>
    <t>ASESOR (A) DE CONTABILIDAD GUBERNAMENTAL</t>
  </si>
  <si>
    <t>GESTION PUBLICA APLICADA</t>
  </si>
  <si>
    <t>TELEVISION METROPOLITANA, S.A DE C.V</t>
  </si>
  <si>
    <t>GERENTE DE CONTABILIDAD</t>
  </si>
  <si>
    <t>INSTITUTO MEXICANO DE LA RADIO</t>
  </si>
  <si>
    <t>SUBDIRECTOR (A) DE FINANZAS</t>
  </si>
  <si>
    <t>UNIVERSIDAD MARITIMA Y PORTUARIA DE MEXICO</t>
  </si>
  <si>
    <t>ANALISTA PRESUPUESTAL Y CONTABLE</t>
  </si>
  <si>
    <t>DERECHO TRIBUTARIO</t>
  </si>
  <si>
    <t>ASESOR (A) INDEPENDIENTE</t>
  </si>
  <si>
    <t>AUDITOR (A)</t>
  </si>
  <si>
    <t>IMPI</t>
  </si>
  <si>
    <t>AEROPUERTOS Y SERVICIOS AUXILIARES</t>
  </si>
  <si>
    <t>JEFE (A) DE COBRANZA</t>
  </si>
  <si>
    <t>ADMINISTRACION DE EMPRESASA</t>
  </si>
  <si>
    <t>UNIVERSIDAD TECNOLOGICA METROPOLITANA DE SAN LUIS POTOSI</t>
  </si>
  <si>
    <t>DIRECTOR (A) DE ADMINISTRACION Y FINANZAS</t>
  </si>
  <si>
    <t>CENTROS DE CULTURA Y RECREACION TANGAMANGA</t>
  </si>
  <si>
    <t>IMSS</t>
  </si>
  <si>
    <t>ASESORIAS</t>
  </si>
  <si>
    <t>ACTUARIA</t>
  </si>
  <si>
    <t>AEROPUERTO Y SERVICIOS AUXILIARES CDMX</t>
  </si>
  <si>
    <t>ASISTENTE DE LA JEFATURA DE COBRANZA</t>
  </si>
  <si>
    <t>INDEPENDIENTE</t>
  </si>
  <si>
    <t>LOGISTICA Y TRANSPORTE EMPRESARIAL</t>
  </si>
  <si>
    <t>GRUPO AEROPORTUARIO DE LA CDMX</t>
  </si>
  <si>
    <t>ANALISTA EJECUTIVO (A) "B"</t>
  </si>
  <si>
    <t>CIENCIAS POLITICAS Y ADMINISTRACION PUBLICA</t>
  </si>
  <si>
    <t>JEFE (A) DE DEPARTAMENTO DE UNIDAD DE EVALUACION DEL DESEMPEÑO</t>
  </si>
  <si>
    <t>VANGUARDIA POLITICA CONSULTORES S.C.</t>
  </si>
  <si>
    <t xml:space="preserve">ASISTENTE DE INVESTIGACION </t>
  </si>
  <si>
    <t>SUBDIRECTOR (A) DE OPERACION DE RECURSOS FEDERALES</t>
  </si>
  <si>
    <t>JUD DE TRANSFERENCIAS FEDERALES</t>
  </si>
  <si>
    <t>SECRETARIA DE ADMINISRACION Y FINANZAS</t>
  </si>
  <si>
    <t>JUD DE CAJA Y DISPONIBILIDADES</t>
  </si>
  <si>
    <t>CONTADURIA PUBLICA</t>
  </si>
  <si>
    <t>JUD DE CONCENTRACIONES EXTERNAS</t>
  </si>
  <si>
    <t xml:space="preserve">JUD DE CONCENTRACIONES EXTERNAS  </t>
  </si>
  <si>
    <t>2024 (DIFERENTE HORARIO)</t>
  </si>
  <si>
    <t>2025 (DIFERENTE HORARIO)</t>
  </si>
  <si>
    <t>PERSONAL ADMINISTRATIVO</t>
  </si>
  <si>
    <t>ADMINISTRACION DE EMPRESAS</t>
  </si>
  <si>
    <t>2021 (DIFERENTE HORARIO)</t>
  </si>
  <si>
    <t>2022 (DIFERENTE HORARIO)</t>
  </si>
  <si>
    <t>DISTRIBUIDORA DE CARNES PROA</t>
  </si>
  <si>
    <t>CONTABILIDAD</t>
  </si>
  <si>
    <t>2018 (DIFERENTE HORARIO)</t>
  </si>
  <si>
    <t>LE BANQUET GRADUACIONES</t>
  </si>
  <si>
    <t>COORDINADOR (A) DE EVENTOS</t>
  </si>
  <si>
    <t>ASISTENTE DE ENLACE ADMINISTRATIVO (A)</t>
  </si>
  <si>
    <t>ADMINISTRACION</t>
  </si>
  <si>
    <t>SECRETARIA DE FINANZAS</t>
  </si>
  <si>
    <t>SERVICIO SOCIAL Y PRACTICAS PROFESIONALES</t>
  </si>
  <si>
    <t>JU DE REGISTROS CONTABLES FEDERALIZADOS "B"</t>
  </si>
  <si>
    <t>JUD DE GESTION FINANCIERA DE RECURSOS FEDERALIZADOS</t>
  </si>
  <si>
    <t>ADMINISTRATIVO (A) ESPECIALIZADO (A) L</t>
  </si>
  <si>
    <t>MARPLASTIC S.A DE C.V.</t>
  </si>
  <si>
    <t xml:space="preserve">CONTADOR (A)  </t>
  </si>
  <si>
    <t xml:space="preserve">COMERCIALIZADORA MAPEV S.A DE C.V </t>
  </si>
  <si>
    <t xml:space="preserve">AUXILIAR CONTABLE Y FISCAL </t>
  </si>
  <si>
    <t xml:space="preserve">SHCP </t>
  </si>
  <si>
    <t>JUD DE CAPACITACION Y SERVICIOS BANCARIOS</t>
  </si>
  <si>
    <t xml:space="preserve">ADMINISTRACION </t>
  </si>
  <si>
    <t xml:space="preserve">SCOTIBANK INVERLAT </t>
  </si>
  <si>
    <t>EJECUTIVO (A) DE CUENTA SR</t>
  </si>
  <si>
    <t>SERVICIOS CORPORATIVOS SCOTIA</t>
  </si>
  <si>
    <t>EJECUTIVO (A) IN BOUND ACTIVACION</t>
  </si>
  <si>
    <t>ASESOR (A)</t>
  </si>
  <si>
    <t xml:space="preserve">SECRETARIA DE COMUNICACIONES Y SERVICIOS </t>
  </si>
  <si>
    <t>DIRECTOR (A) GENERAL ADJUNTO DE INTEGRACION DE CONTENIDOS "A"</t>
  </si>
  <si>
    <t>JUD DE ESTUDIOS DE CONCESIONES</t>
  </si>
  <si>
    <t>GESTION PUBLICA PARA LA BUENA ADMINISTRACION</t>
  </si>
  <si>
    <t>JUD DE REGISTRO E INTEGRACION DE LA INFORMACION "B"</t>
  </si>
  <si>
    <t xml:space="preserve">SECRETARIA DE FINANZAS CDMX </t>
  </si>
  <si>
    <t>SUBDIRECTOR (A) DE SEGUIMIENTO DEL GASTO "B"</t>
  </si>
  <si>
    <t>CFE</t>
  </si>
  <si>
    <t>SERVICIO SOCIAL</t>
  </si>
  <si>
    <t>HONORARIOS</t>
  </si>
  <si>
    <t>JUD DE NORMATIVIDAD DE INGRESOS</t>
  </si>
  <si>
    <t xml:space="preserve">SECRETARIA DE ADMINISTRACION Y FINANZAS DE LA CDMX </t>
  </si>
  <si>
    <t>LIDER COORDINADOR (A) DE PROYECTOS DE INFORMACION CONTABLE</t>
  </si>
  <si>
    <t xml:space="preserve">SOCIEDAD HIPOTECARIA FEDERAL </t>
  </si>
  <si>
    <t xml:space="preserve">ANALISTA </t>
  </si>
  <si>
    <t xml:space="preserve">BANCO NACIONAL DE OBRAS Y SERVICIOS PUBLICOS </t>
  </si>
  <si>
    <t>ESPECIALISTA TECNICO (A)</t>
  </si>
  <si>
    <t>CIENCIAS DE LA INFORMATICA</t>
  </si>
  <si>
    <t>SECRETARIA DE SALUD DE LA CDMX</t>
  </si>
  <si>
    <t xml:space="preserve">APOYO OPERATIVO Y ADMINISTRATIVO </t>
  </si>
  <si>
    <t>APOYO TECNICO ADMINISTRATIVO</t>
  </si>
  <si>
    <t>RENDAFIN S.A. DE C.V.</t>
  </si>
  <si>
    <t>GERENTE DE OPERACIONES</t>
  </si>
  <si>
    <t>PLUS CORP, SOFOM E.R.</t>
  </si>
  <si>
    <t>COORDINADOR (A) COMERCIAL</t>
  </si>
  <si>
    <t>SHCP-UNIDAD DE INVERSIONES</t>
  </si>
  <si>
    <t>JEFE (A) DE DEPARTAMENTO</t>
  </si>
  <si>
    <t>SUBDIRECTOR (A) DE CONTROL TECNICO</t>
  </si>
  <si>
    <t>DESPACHO SAUCEDO, RODRIGUEZ &amp; SAUCEDO</t>
  </si>
  <si>
    <t>ABOGADO (A)</t>
  </si>
  <si>
    <t>PASANTE EN DERECHO</t>
  </si>
  <si>
    <t>DIRECCION GENERAL DE ADMINISTRACION Y FINANZAS</t>
  </si>
  <si>
    <t>LIDER COORDINADOR (A) DE PROYECTOS DE INDICADORES SOCIOECONOMICOS</t>
  </si>
  <si>
    <t>PROCDMX</t>
  </si>
  <si>
    <t>LIDER COORDINADOR (A) DE PROYECTOS DE APOYO ADMINISTRATIVO</t>
  </si>
  <si>
    <t xml:space="preserve">KASO &amp; ASOCIADOS </t>
  </si>
  <si>
    <t>ENCARGADO (A) DE PROSPECTIVA ECONOMICA</t>
  </si>
  <si>
    <t>SERVICIOS LOGISTICOS TYLT</t>
  </si>
  <si>
    <t>RESPONSABLE DE ADMINISTRACION</t>
  </si>
  <si>
    <t xml:space="preserve">RELACIONES INTERNACIONALES </t>
  </si>
  <si>
    <t>J.P. MORGAN</t>
  </si>
  <si>
    <t>OPERATIONS MANAGER</t>
  </si>
  <si>
    <t>PROCTER &amp; GAMBLE</t>
  </si>
  <si>
    <t>GERENTE DE COMERCIO EXTERIOR</t>
  </si>
  <si>
    <t>CHALELA ABOGADOS Y CONSULTORES S.C.</t>
  </si>
  <si>
    <t xml:space="preserve">ABOGADO (A) POSTULANTE </t>
  </si>
  <si>
    <t>SECRETARIA DE DESARROLLO SOCIAL DE LA CDMX</t>
  </si>
  <si>
    <t>CORRALES &amp; CARRERA ABOGADOS</t>
  </si>
  <si>
    <t>ANALISTA ESPECIALIZADO (A)</t>
  </si>
  <si>
    <t>GF INBURSA</t>
  </si>
  <si>
    <t>ANALISTA DE BANCA INTERNACIONAL</t>
  </si>
  <si>
    <t>ANALISTA DE OPERACION CON DERIVADOS</t>
  </si>
  <si>
    <t>https://transparencia.finanzas.cdmx.gob.mx/repositorio/public/upload/repositorio/DGAyF/2026/SCP/FRACC%20XVII/F17_2026_perfil.pdf</t>
  </si>
  <si>
    <t>https://transparencia.finanzas.cdmx.gob.mx/repositorio/public/upload/repositorio/DGAyF/2026/SCP/FRACC%20XVII/F17_2026_sanciones.pdf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</si>
</sst>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NumberFormat="1"/>
    <xf numFmtId="17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5/scp/fracc_XVII/sanchez_proa_hader_emmanuel_2025_T4.xlsx" TargetMode="External"/><Relationship Id="rId21" Type="http://schemas.openxmlformats.org/officeDocument/2006/relationships/hyperlink" Target="https://transparencia.finanzas.cdmx.gob.mx/repositorio/public/upload/repositorio/DGAyF/2025/scp/fracc_XVII/cosme_galindo_noelia_margarita_2025_T3.xlsx" TargetMode="External"/><Relationship Id="rId42" Type="http://schemas.openxmlformats.org/officeDocument/2006/relationships/hyperlink" Target="https://transparencia.finanzas.cdmx.gob.mx/repositorio/public/upload/repositorio/DGAyF/2025/scp/fracc_XVII/galindo_betanzos_juan_pablo_2025_T3.xlsx" TargetMode="External"/><Relationship Id="rId47" Type="http://schemas.openxmlformats.org/officeDocument/2006/relationships/hyperlink" Target="https://transparencia.finanzas.cdmx.gob.mx/repositorio/public/upload/repositorio/DGAyF/2022/scp/fracc_XVII_perfiles/dgaf_19004946.pdf" TargetMode="External"/><Relationship Id="rId63" Type="http://schemas.openxmlformats.org/officeDocument/2006/relationships/hyperlink" Target="https://transparencia.finanzas.cdmx.gob.mx/repositorio/public/upload/repositorio/DGAyF/2022/scp/fracc_XVII_perfiles/dgaf_19004962.pdf" TargetMode="External"/><Relationship Id="rId68" Type="http://schemas.openxmlformats.org/officeDocument/2006/relationships/hyperlink" Target="https://transparencia.finanzas.cdmx.gob.mx/repositorio/public/upload/repositorio/DGAyF/2022/scp/fracc_XVII_perfiles/dgaf_19004967.pdf" TargetMode="External"/><Relationship Id="rId84" Type="http://schemas.openxmlformats.org/officeDocument/2006/relationships/hyperlink" Target="https://transparencia.finanzas.cdmx.gob.mx/repositorio/public/upload/repositorio/DGAyF/2026/SCP/FRACC%20XVII/F17_2026_perfil.pdf" TargetMode="External"/><Relationship Id="rId16" Type="http://schemas.openxmlformats.org/officeDocument/2006/relationships/hyperlink" Target="https://transparencia.finanzas.cdmx.gob.mx/repositorio/public/upload/repositorio/DGAyF/2024/scp/fracc_XVII/flores_ochoa_carlos_2024_T4.xlsx" TargetMode="External"/><Relationship Id="rId11" Type="http://schemas.openxmlformats.org/officeDocument/2006/relationships/hyperlink" Target="https://transparencia.finanzas.cdmx.gob.mx/repositorio/public/upload/repositorio/DGAyF/2025/scp/fracc_XVII/cureno_hernandez_dennis_2025_T3.xlsx" TargetMode="External"/><Relationship Id="rId32" Type="http://schemas.openxmlformats.org/officeDocument/2006/relationships/hyperlink" Target="https://transparencia.finanzas.cdmx.gob.mx/repositorio/public/upload/repositorio/DGAyF/2023/scp/fracc_XVII/martinez_cruz_emma_2023_T3.xlsx" TargetMode="External"/><Relationship Id="rId37" Type="http://schemas.openxmlformats.org/officeDocument/2006/relationships/hyperlink" Target="https://transparencia.finanzas.cdmx.gob.mx/repositorio/public/upload/repositorio/DGAyF/2024/scp/fracc_XVII/colmenares_valdivieso_cinthia_2024_T4.xlsx" TargetMode="External"/><Relationship Id="rId53" Type="http://schemas.openxmlformats.org/officeDocument/2006/relationships/hyperlink" Target="https://transparencia.finanzas.cdmx.gob.mx/repositorio/public/upload/repositorio/DGAyF/2022/scp/fracc_XVII_perfiles/dgaf_19004952.pdf" TargetMode="External"/><Relationship Id="rId58" Type="http://schemas.openxmlformats.org/officeDocument/2006/relationships/hyperlink" Target="https://transparencia.finanzas.cdmx.gob.mx/repositorio/public/upload/repositorio/DGAyF/2022/scp/fracc_XVII_perfiles/dgaf_19004957.pdf" TargetMode="External"/><Relationship Id="rId74" Type="http://schemas.openxmlformats.org/officeDocument/2006/relationships/hyperlink" Target="https://transparencia.finanzas.cdmx.gob.mx/repositorio/public/upload/repositorio/DGAyF/2022/scp/fracc_XVII_perfiles/dgaf_19012199.pdf" TargetMode="External"/><Relationship Id="rId79" Type="http://schemas.openxmlformats.org/officeDocument/2006/relationships/hyperlink" Target="https://transparencia.finanzas.cdmx.gob.mx/repositorio/public/upload/repositorio/DGAyF/2022/scp/fracc_XVII_perfiles/dgaf_19012812.pdf" TargetMode="External"/><Relationship Id="rId5" Type="http://schemas.openxmlformats.org/officeDocument/2006/relationships/hyperlink" Target="https://transparencia.finanzas.cdmx.gob.mx/repositorio/public/upload/repositorio/DGAyF/2025/scp/fracc_XVII/olvera_altamirano_luis_felipe_2025_T3.xlsx" TargetMode="External"/><Relationship Id="rId19" Type="http://schemas.openxmlformats.org/officeDocument/2006/relationships/hyperlink" Target="https://transparencia.finanzas.cdmx.gob.mx/repositorio/public/upload/repositorio/DGAyF/2026/SCP/FRACC%20XVII/maya_noriega_norberto_2026_T1.xlsx" TargetMode="External"/><Relationship Id="rId14" Type="http://schemas.openxmlformats.org/officeDocument/2006/relationships/hyperlink" Target="http://transparencia.finanzas.cdmx.gob.mx/repositorio/public/upload/repositorio/DGAyF/2020/scp/fracc_XVII/perez_pelcastegui_karla_janet_2020_2T.xlsx" TargetMode="External"/><Relationship Id="rId22" Type="http://schemas.openxmlformats.org/officeDocument/2006/relationships/hyperlink" Target="https://transparencia.finanzas.cdmx.gob.mx/repositorio/public/upload/repositorio/DGAyF/2025/scp/fracc_XVII/morales_gonzalez_hermes_luciano_2025_T3.xlsx" TargetMode="External"/><Relationship Id="rId27" Type="http://schemas.openxmlformats.org/officeDocument/2006/relationships/hyperlink" Target="http://transparencia.finanzas.cdmx.gob.mx/repositorio/public/upload/repositorio/DGAyF/2019/scp/fracc_XVII/corzo_martinez_helice_berenice_2020_1T.xlsx" TargetMode="External"/><Relationship Id="rId30" Type="http://schemas.openxmlformats.org/officeDocument/2006/relationships/hyperlink" Target="http://transparencia.finanzas.cdmx.gob.mx/repositorio/public/upload/repositorio/DGAyF/2019/scp/fracc_XVII/casimiro_dorantes_esther.xlsx" TargetMode="External"/><Relationship Id="rId35" Type="http://schemas.openxmlformats.org/officeDocument/2006/relationships/hyperlink" Target="https://transparencia.finanzas.cdmx.gob.mx/repositorio/public/upload/repositorio/DGAyF/2023/scp/fracc_XVII/ramirez_sanchez_nayeli_2023_T3.xlsx" TargetMode="External"/><Relationship Id="rId43" Type="http://schemas.openxmlformats.org/officeDocument/2006/relationships/hyperlink" Target="https://transparencia.finanzas.cdmx.gob.mx/repositorio/public/upload/repositorio/DGAyF/2022/scp/fracc_XVII_perfiles/dgaf_19004944.pdf" TargetMode="External"/><Relationship Id="rId48" Type="http://schemas.openxmlformats.org/officeDocument/2006/relationships/hyperlink" Target="https://transparencia.finanzas.cdmx.gob.mx/repositorio/public/upload/repositorio/DGAyF/2022/scp/fracc_XVII_perfiles/dgaf_19004947.pdf" TargetMode="External"/><Relationship Id="rId56" Type="http://schemas.openxmlformats.org/officeDocument/2006/relationships/hyperlink" Target="https://transparencia.finanzas.cdmx.gob.mx/repositorio/public/upload/repositorio/DGAyF/2022/scp/fracc_XVII_perfiles/dgaf_19004955.pdf" TargetMode="External"/><Relationship Id="rId64" Type="http://schemas.openxmlformats.org/officeDocument/2006/relationships/hyperlink" Target="https://transparencia.finanzas.cdmx.gob.mx/repositorio/public/upload/repositorio/DGAyF/2022/scp/fracc_XVII_perfiles/dgaf_19004963.pdf" TargetMode="External"/><Relationship Id="rId69" Type="http://schemas.openxmlformats.org/officeDocument/2006/relationships/hyperlink" Target="https://transparencia.finanzas.cdmx.gob.mx/repositorio/public/upload/repositorio/DGAyF/2022/scp/fracc_XVII_perfiles/dgaf_19004968.pdf" TargetMode="External"/><Relationship Id="rId77" Type="http://schemas.openxmlformats.org/officeDocument/2006/relationships/hyperlink" Target="https://transparencia.finanzas.cdmx.gob.mx/repositorio/public/upload/repositorio/DGAyF/2022/scp/fracc_XVII_perfiles/dgaf_19004976.pdf" TargetMode="External"/><Relationship Id="rId8" Type="http://schemas.openxmlformats.org/officeDocument/2006/relationships/hyperlink" Target="https://transparencia.finanzas.cdmx.gob.mx/repositorio/public/upload/repositorio/DGAyF/2025/scp/fracc_XVII/santiago_barajas_maria_de_los_angeles_2025_T2.xlsx" TargetMode="External"/><Relationship Id="rId51" Type="http://schemas.openxmlformats.org/officeDocument/2006/relationships/hyperlink" Target="https://transparencia.finanzas.cdmx.gob.mx/repositorio/public/upload/repositorio/DGAyF/2022/scp/fracc_XVII_perfiles/dgaf_19004950.pdf" TargetMode="External"/><Relationship Id="rId72" Type="http://schemas.openxmlformats.org/officeDocument/2006/relationships/hyperlink" Target="https://transparencia.finanzas.cdmx.gob.mx/repositorio/public/upload/repositorio/DGAyF/2022/scp/fracc_XVII_perfiles/dgaf_19004971.pdf" TargetMode="External"/><Relationship Id="rId80" Type="http://schemas.openxmlformats.org/officeDocument/2006/relationships/hyperlink" Target="https://transparencia.finanzas.cdmx.gob.mx/repositorio/public/upload/repositorio/DGAyF/2022/scp/fracc_XVII_perfiles/dgaf_19012814.pdf" TargetMode="External"/><Relationship Id="rId85" Type="http://schemas.openxmlformats.org/officeDocument/2006/relationships/hyperlink" Target="https://transparencia.finanzas.cdmx.gob.mx/repositorio/public/upload/repositorio/DGAyF/2026/SCP/FRACC%20XVII/F17_2026_sanciones.pdf" TargetMode="External"/><Relationship Id="rId3" Type="http://schemas.openxmlformats.org/officeDocument/2006/relationships/hyperlink" Target="https://transparencia.finanzas.cdmx.gob.mx/repositorio/public/upload/repositorio/DGAyF/2025/scp/fracc_XVII/garcia_pina_rosa_bernabel_2025_T4.xlsx" TargetMode="External"/><Relationship Id="rId12" Type="http://schemas.openxmlformats.org/officeDocument/2006/relationships/hyperlink" Target="https://transparencia.finanzas.cdmx.gob.mx/repositorio/public/upload/repositorio/DGAyF/2025/scp/fracc_XVII/flores_olvera_angel_arturo_2025_T4.xlsx" TargetMode="External"/><Relationship Id="rId17" Type="http://schemas.openxmlformats.org/officeDocument/2006/relationships/hyperlink" Target="https://transparencia.finanzas.cdmx.gob.mx/repositorio/public/upload/repositorio/DGAyF/2025/scp/fracc_XVII/escalona_villa_maria_isabel_2025_T3.xlsx" TargetMode="External"/><Relationship Id="rId25" Type="http://schemas.openxmlformats.org/officeDocument/2006/relationships/hyperlink" Target="https://transparencia.finanzas.cdmx.gob.mx/repositorio/public/upload/repositorio/DGAyF/2025/scp/fracc_XVII/hernandez_vazquez_georgina_2025_T4.xlsx" TargetMode="External"/><Relationship Id="rId33" Type="http://schemas.openxmlformats.org/officeDocument/2006/relationships/hyperlink" Target="https://transparencia.finanzas.cdmx.gob.mx/repositorio/public/upload/repositorio/DGAyF/2025/scp/fracc_XVII/contreras_guerrero_dulce_nicole_2025_T3.xlsx" TargetMode="External"/><Relationship Id="rId38" Type="http://schemas.openxmlformats.org/officeDocument/2006/relationships/hyperlink" Target="https://transparencia.finanzas.cdmx.gob.mx/repositorio/public/upload/repositorio/DGAyF/2025/scp/fracc_XVII/guzman_lievana_andrea_2025_T4.xlsx" TargetMode="External"/><Relationship Id="rId46" Type="http://schemas.openxmlformats.org/officeDocument/2006/relationships/hyperlink" Target="https://transparencia.finanzas.cdmx.gob.mx/repositorio/public/upload/repositorio/DGAyF/2022/scp/fracc_XVII_perfiles/dgaf_19004945.pdf" TargetMode="External"/><Relationship Id="rId59" Type="http://schemas.openxmlformats.org/officeDocument/2006/relationships/hyperlink" Target="https://transparencia.finanzas.cdmx.gob.mx/repositorio/public/upload/repositorio/DGAyF/2022/scp/fracc_XVII_perfiles/dgaf_19004958.pdf" TargetMode="External"/><Relationship Id="rId67" Type="http://schemas.openxmlformats.org/officeDocument/2006/relationships/hyperlink" Target="https://transparencia.finanzas.cdmx.gob.mx/repositorio/public/upload/repositorio/DGAyF/2022/scp/fracc_XVII_perfiles/dgaf_19004966.pdf" TargetMode="External"/><Relationship Id="rId20" Type="http://schemas.openxmlformats.org/officeDocument/2006/relationships/hyperlink" Target="https://transparencia.finanzas.cdmx.gob.mx/repositorio/public/upload/repositorio/DGAyF/2025/scp/fracc_XVII/figueroa_silva_veronica_patricia_2025_T1.xlsx" TargetMode="External"/><Relationship Id="rId41" Type="http://schemas.openxmlformats.org/officeDocument/2006/relationships/hyperlink" Target="https://transparencia.finanzas.cdmx.gob.mx/repositorio/public/upload/repositorio/DGAyF/2025/scp/fracc_XVII/hernandez_mozo_miriam_lorelaine_2025_T4.xlsx" TargetMode="External"/><Relationship Id="rId54" Type="http://schemas.openxmlformats.org/officeDocument/2006/relationships/hyperlink" Target="https://transparencia.finanzas.cdmx.gob.mx/repositorio/public/upload/repositorio/DGAyF/2022/scp/fracc_XVII_perfiles/dgaf_19004953.pdf" TargetMode="External"/><Relationship Id="rId62" Type="http://schemas.openxmlformats.org/officeDocument/2006/relationships/hyperlink" Target="https://transparencia.finanzas.cdmx.gob.mx/repositorio/public/upload/repositorio/DGAyF/2022/scp/fracc_XVII_perfiles/dgaf_19004961.pdf" TargetMode="External"/><Relationship Id="rId70" Type="http://schemas.openxmlformats.org/officeDocument/2006/relationships/hyperlink" Target="https://transparencia.finanzas.cdmx.gob.mx/repositorio/public/upload/repositorio/DGAyF/2022/scp/fracc_XVII_perfiles/dgaf_19004969.pdf" TargetMode="External"/><Relationship Id="rId75" Type="http://schemas.openxmlformats.org/officeDocument/2006/relationships/hyperlink" Target="https://transparencia.finanzas.cdmx.gob.mx/repositorio/public/upload/repositorio/DGAyF/2022/scp/fracc_XVII_perfiles/dgaf_19012200.pdf" TargetMode="External"/><Relationship Id="rId83" Type="http://schemas.openxmlformats.org/officeDocument/2006/relationships/hyperlink" Target="https://transparencia.finanzas.cdmx.gob.mx/repositorio/public/upload/repositorio/DGAyF/2022/scp/fracc_XVII_perfiles/dgaf_19012819.pdf" TargetMode="External"/><Relationship Id="rId1" Type="http://schemas.openxmlformats.org/officeDocument/2006/relationships/hyperlink" Target="https://transparencia.finanzas.cdmx.gob.mx/repositorio/public/upload/repositorio/DGAyF/2026/SCP/FRACC%20XVII/vacante_2026.pdf" TargetMode="External"/><Relationship Id="rId6" Type="http://schemas.openxmlformats.org/officeDocument/2006/relationships/hyperlink" Target="https://transparencia.finanzas.cdmx.gob.mx/repositorio/public/upload/repositorio/DGAyF/2025/scp/fracc_XVII/ramirez_gonzalez_juan_carlos_2025_T2.xlsx" TargetMode="External"/><Relationship Id="rId15" Type="http://schemas.openxmlformats.org/officeDocument/2006/relationships/hyperlink" Target="https://transparencia.finanzas.cdmx.gob.mx/repositorio/public/upload/repositorio/DGAyF/2025/scp/fracc_XVII/gatica_solorio_adriana_2025_T3.xlsx" TargetMode="External"/><Relationship Id="rId23" Type="http://schemas.openxmlformats.org/officeDocument/2006/relationships/hyperlink" Target="https://transparencia.finanzas.cdmx.gob.mx/repositorio/public/upload/repositorio/DGAyF/2025/scp/fracc_XVII/tamayo_sosa_araceli_berenice_2025_T4.xlsx" TargetMode="External"/><Relationship Id="rId28" Type="http://schemas.openxmlformats.org/officeDocument/2006/relationships/hyperlink" Target="https://transparencia.finanzas.cdmx.gob.mx/repositorio/public/upload/repositorio/DGAyF/2025/scp/fracc_XVII/quiroz_carvajal_victor_asael_2025_T4.xlsx" TargetMode="External"/><Relationship Id="rId36" Type="http://schemas.openxmlformats.org/officeDocument/2006/relationships/hyperlink" Target="https://transparencia.finanzas.cdmx.gob.mx/repositorio/public/upload/repositorio/DGAyF/2025/scp/fracc_XVII/zempoaltecatl_martinez_areli_2025_T2.xlsx" TargetMode="External"/><Relationship Id="rId49" Type="http://schemas.openxmlformats.org/officeDocument/2006/relationships/hyperlink" Target="https://transparencia.finanzas.cdmx.gob.mx/repositorio/public/upload/repositorio/DGAyF/2022/scp/fracc_XVII_perfiles/dgaf_19004948.pdf" TargetMode="External"/><Relationship Id="rId57" Type="http://schemas.openxmlformats.org/officeDocument/2006/relationships/hyperlink" Target="https://transparencia.finanzas.cdmx.gob.mx/repositorio/public/upload/repositorio/DGAyF/2022/scp/fracc_XVII_perfiles/dgaf_19004956.pdf" TargetMode="External"/><Relationship Id="rId10" Type="http://schemas.openxmlformats.org/officeDocument/2006/relationships/hyperlink" Target="https://transparencia.finanzas.cdmx.gob.mx/repositorio/public/upload/repositorio/DGAyF/2025/scp/fracc_XVII/cruz_gonzalez_jasmin_melisa_2025_T3.xlsx" TargetMode="External"/><Relationship Id="rId31" Type="http://schemas.openxmlformats.org/officeDocument/2006/relationships/hyperlink" Target="http://transparencia.finanzas.cdmx.gob.mx/repositorio/public/upload/repositorio/DGAyF/2021/scp/fracc_XVII/ramos_galindo_juan_sergio_2021_T3.xlsx" TargetMode="External"/><Relationship Id="rId44" Type="http://schemas.openxmlformats.org/officeDocument/2006/relationships/hyperlink" Target="https://transparencia.finanzas.cdmx.gob.mx/repositorio/public/upload/repositorio/DGAyF/2022/scp/fracc_XVII_perfiles/dgaf_19012197.pdf" TargetMode="External"/><Relationship Id="rId52" Type="http://schemas.openxmlformats.org/officeDocument/2006/relationships/hyperlink" Target="https://transparencia.finanzas.cdmx.gob.mx/repositorio/public/upload/repositorio/DGAyF/2022/scp/fracc_XVII_perfiles/dgaf_19004951.pdf" TargetMode="External"/><Relationship Id="rId60" Type="http://schemas.openxmlformats.org/officeDocument/2006/relationships/hyperlink" Target="https://transparencia.finanzas.cdmx.gob.mx/repositorio/public/upload/repositorio/DGAyF/2022/scp/fracc_XVII_perfiles/dgaf_19004959.pdf" TargetMode="External"/><Relationship Id="rId65" Type="http://schemas.openxmlformats.org/officeDocument/2006/relationships/hyperlink" Target="https://transparencia.finanzas.cdmx.gob.mx/repositorio/public/upload/repositorio/DGAyF/2022/scp/fracc_XVII_perfiles/dgaf_19004964.pdf" TargetMode="External"/><Relationship Id="rId73" Type="http://schemas.openxmlformats.org/officeDocument/2006/relationships/hyperlink" Target="https://transparencia.finanzas.cdmx.gob.mx/repositorio/public/upload/repositorio/DGAyF/2022/scp/fracc_XVII_perfiles/dgaf_19004975.pdf" TargetMode="External"/><Relationship Id="rId78" Type="http://schemas.openxmlformats.org/officeDocument/2006/relationships/hyperlink" Target="https://transparencia.finanzas.cdmx.gob.mx/repositorio/public/upload/repositorio/DGAyF/2022/scp/fracc_XVII_perfiles/dgaf_19004979.pdf" TargetMode="External"/><Relationship Id="rId81" Type="http://schemas.openxmlformats.org/officeDocument/2006/relationships/hyperlink" Target="https://transparencia.finanzas.cdmx.gob.mx/repositorio/public/upload/repositorio/DGAyF/2022/scp/fracc_XVII_perfiles/dgaf_19012816.pdf" TargetMode="External"/><Relationship Id="rId86" Type="http://schemas.openxmlformats.org/officeDocument/2006/relationships/hyperlink" Target="https://transparencia.finanzas.cdmx.gob.mx/repositorio/public/upload/repositorio/DGAyF/2026/SCP/FRACC%20XVII/F17_2026_sanciones.pdf" TargetMode="External"/><Relationship Id="rId4" Type="http://schemas.openxmlformats.org/officeDocument/2006/relationships/hyperlink" Target="https://transparencia.finanzas.cdmx.gob.mx/repositorio/public/upload/repositorio/DGAyF/2025/scp/fracc_XVII/espinosa_lopez_oscar_2025_T2.xlsx" TargetMode="External"/><Relationship Id="rId9" Type="http://schemas.openxmlformats.org/officeDocument/2006/relationships/hyperlink" Target="https://transparencia.finanzas.cdmx.gob.mx/repositorio/public/upload/repositorio/DGAyF/2026/SCP/FRACC%20XVII/escamilla_martinez_tomasa_2026_T1.xlsx" TargetMode="External"/><Relationship Id="rId13" Type="http://schemas.openxmlformats.org/officeDocument/2006/relationships/hyperlink" Target="https://transparencia.finanzas.cdmx.gob.mx/repositorio/public/upload/repositorio/DGAyF/2025/scp/fracc_XVII/ruiz_contreras_cesar_kevin_2025_T3.xlsx" TargetMode="External"/><Relationship Id="rId18" Type="http://schemas.openxmlformats.org/officeDocument/2006/relationships/hyperlink" Target="http://transparencia.finanzas.cdmx.gob.mx/repositorio/public/upload/repositorio/DGAyF/2019/scp/fracc_XVII/arana_davalos_maria_remedios.xlsx" TargetMode="External"/><Relationship Id="rId39" Type="http://schemas.openxmlformats.org/officeDocument/2006/relationships/hyperlink" Target="http://transparencia.finanzas.cdmx.gob.mx/repositorio/public/upload/repositorio/DGAyF/2021/scp/fracc_XVII/suarez_de_la_cruz_carlos_david_2021_T3.xlsx" TargetMode="External"/><Relationship Id="rId34" Type="http://schemas.openxmlformats.org/officeDocument/2006/relationships/hyperlink" Target="https://transparencia.finanzas.cdmx.gob.mx/repositorio/public/upload/repositorio/DGAyF/2025/scp/fracc_XVII/estrada_perez_ivette_2025_T4.xlsx" TargetMode="External"/><Relationship Id="rId50" Type="http://schemas.openxmlformats.org/officeDocument/2006/relationships/hyperlink" Target="https://transparencia.finanzas.cdmx.gob.mx/repositorio/public/upload/repositorio/DGAyF/2022/scp/fracc_XVII_perfiles/dgaf_19004949.pdf" TargetMode="External"/><Relationship Id="rId55" Type="http://schemas.openxmlformats.org/officeDocument/2006/relationships/hyperlink" Target="https://transparencia.finanzas.cdmx.gob.mx/repositorio/public/upload/repositorio/DGAyF/2022/scp/fracc_XVII_perfiles/dgaf_19004954.pdf" TargetMode="External"/><Relationship Id="rId76" Type="http://schemas.openxmlformats.org/officeDocument/2006/relationships/hyperlink" Target="https://transparencia.finanzas.cdmx.gob.mx/repositorio/public/upload/repositorio/DGAyF/2022/scp/fracc_XVII_perfiles/dgaf_19012198.pdf" TargetMode="External"/><Relationship Id="rId7" Type="http://schemas.openxmlformats.org/officeDocument/2006/relationships/hyperlink" Target="https://transparencia.finanzas.cdmx.gob.mx/repositorio/public/upload/repositorio/DGAyF/2026/SCP/FRACC%20XVII/jimenez_cisneros_jose_luis_2026_T1.xlsx" TargetMode="External"/><Relationship Id="rId71" Type="http://schemas.openxmlformats.org/officeDocument/2006/relationships/hyperlink" Target="https://transparencia.finanzas.cdmx.gob.mx/repositorio/public/upload/repositorio/DGAyF/2022/scp/fracc_XVII_perfiles/dgaf_19004970.pdf" TargetMode="External"/><Relationship Id="rId2" Type="http://schemas.openxmlformats.org/officeDocument/2006/relationships/hyperlink" Target="https://transparencia.finanzas.cdmx.gob.mx/repositorio/public/upload/repositorio/DGAyF/2024/scp/fracc_XVII/ruiz_granados_jesus_elias_2024_T4.xlsx" TargetMode="External"/><Relationship Id="rId29" Type="http://schemas.openxmlformats.org/officeDocument/2006/relationships/hyperlink" Target="http://transparencia.finanzas.cdmx.gob.mx/repositorio/public/upload/repositorio/DGAyF/2020/scp/fracc_XVII/juarez_silva_montserrat_2020_2T.xlsx" TargetMode="External"/><Relationship Id="rId24" Type="http://schemas.openxmlformats.org/officeDocument/2006/relationships/hyperlink" Target="https://transparencia.finanzas.cdmx.gob.mx/repositorio/public/upload/repositorio/DGAyF/2025/scp/fracc_XVII/gonzalez_palomares_itzel_sarahi_2025_T2.xlsx" TargetMode="External"/><Relationship Id="rId40" Type="http://schemas.openxmlformats.org/officeDocument/2006/relationships/hyperlink" Target="https://transparencia.finanzas.cdmx.gob.mx/repositorio/public/upload/repositorio/DGAyF/2025/scp/fracc_XVII/barrera_mendez_mauricio_diego_2025_T4.xlsx" TargetMode="External"/><Relationship Id="rId45" Type="http://schemas.openxmlformats.org/officeDocument/2006/relationships/hyperlink" Target="https://transparencia.finanzas.cdmx.gob.mx/repositorio/public/upload/repositorio/DGAyF/2022/scp/fracc_XVII_perfiles/dgaf_19004972.pdf" TargetMode="External"/><Relationship Id="rId66" Type="http://schemas.openxmlformats.org/officeDocument/2006/relationships/hyperlink" Target="https://transparencia.finanzas.cdmx.gob.mx/repositorio/public/upload/repositorio/DGAyF/2022/scp/fracc_XVII_perfiles/dgaf_19004965.pdf" TargetMode="External"/><Relationship Id="rId61" Type="http://schemas.openxmlformats.org/officeDocument/2006/relationships/hyperlink" Target="https://transparencia.finanzas.cdmx.gob.mx/repositorio/public/upload/repositorio/DGAyF/2022/scp/fracc_XVII_perfiles/dgaf_19004960.pdf" TargetMode="External"/><Relationship Id="rId82" Type="http://schemas.openxmlformats.org/officeDocument/2006/relationships/hyperlink" Target="https://transparencia.finanzas.cdmx.gob.mx/repositorio/public/upload/repositorio/DGAyF/2022/scp/fracc_XVII_perfiles/dgaf_190128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4">
        <v>46023</v>
      </c>
      <c r="C8" s="4">
        <v>46112</v>
      </c>
      <c r="D8" s="3" t="s">
        <v>82</v>
      </c>
      <c r="E8" s="3" t="s">
        <v>83</v>
      </c>
      <c r="F8" s="3" t="s">
        <v>128</v>
      </c>
      <c r="G8" s="3" t="s">
        <v>129</v>
      </c>
      <c r="H8" s="3" t="s">
        <v>130</v>
      </c>
      <c r="I8" s="3" t="s">
        <v>56</v>
      </c>
      <c r="J8" s="3" t="s">
        <v>83</v>
      </c>
      <c r="K8" s="3" t="s">
        <v>63</v>
      </c>
      <c r="L8" s="3" t="s">
        <v>233</v>
      </c>
      <c r="M8" s="5" t="str">
        <f ca="1">HYPERLINK("#"&amp;CELL("direccion",Tabla_472796!A4),"1")</f>
        <v>1</v>
      </c>
      <c r="N8" s="5" t="s">
        <v>250</v>
      </c>
      <c r="O8" s="5" t="s">
        <v>251</v>
      </c>
      <c r="P8" t="s">
        <v>69</v>
      </c>
      <c r="Q8" s="5" t="s">
        <v>535</v>
      </c>
      <c r="R8" t="s">
        <v>81</v>
      </c>
      <c r="S8" s="4">
        <v>46112</v>
      </c>
    </row>
    <row r="9" spans="1:20" x14ac:dyDescent="0.25">
      <c r="A9" s="3">
        <v>2026</v>
      </c>
      <c r="B9" s="4">
        <v>46023</v>
      </c>
      <c r="C9" s="4">
        <v>46112</v>
      </c>
      <c r="D9" s="3" t="s">
        <v>84</v>
      </c>
      <c r="E9" s="3" t="s">
        <v>85</v>
      </c>
      <c r="F9" s="3" t="s">
        <v>131</v>
      </c>
      <c r="G9" s="3" t="s">
        <v>132</v>
      </c>
      <c r="H9" s="3" t="s">
        <v>133</v>
      </c>
      <c r="I9" s="3" t="s">
        <v>57</v>
      </c>
      <c r="J9" s="3" t="s">
        <v>83</v>
      </c>
      <c r="K9" s="3" t="s">
        <v>63</v>
      </c>
      <c r="L9" s="3" t="s">
        <v>234</v>
      </c>
      <c r="M9" s="5" t="str">
        <f ca="1">HYPERLINK("#"&amp;CELL("direccion",Tabla_472796!A7),"2")</f>
        <v>2</v>
      </c>
      <c r="N9" s="5" t="s">
        <v>252</v>
      </c>
      <c r="O9" s="5" t="s">
        <v>253</v>
      </c>
      <c r="P9" s="3" t="s">
        <v>69</v>
      </c>
      <c r="Q9" s="5" t="s">
        <v>535</v>
      </c>
      <c r="R9" s="3" t="s">
        <v>81</v>
      </c>
      <c r="S9" s="4">
        <v>46112</v>
      </c>
    </row>
    <row r="10" spans="1:20" x14ac:dyDescent="0.25">
      <c r="A10" s="3">
        <v>2026</v>
      </c>
      <c r="B10" s="4">
        <v>46023</v>
      </c>
      <c r="C10" s="4">
        <v>46112</v>
      </c>
      <c r="D10" s="3" t="s">
        <v>86</v>
      </c>
      <c r="E10" s="3" t="s">
        <v>87</v>
      </c>
      <c r="F10" s="3" t="s">
        <v>134</v>
      </c>
      <c r="G10" s="3" t="s">
        <v>135</v>
      </c>
      <c r="H10" s="3" t="s">
        <v>136</v>
      </c>
      <c r="I10" s="3" t="s">
        <v>56</v>
      </c>
      <c r="J10" s="3" t="s">
        <v>83</v>
      </c>
      <c r="K10" s="3" t="s">
        <v>63</v>
      </c>
      <c r="L10" s="3" t="s">
        <v>235</v>
      </c>
      <c r="M10" s="5" t="str">
        <f ca="1">HYPERLINK("#"&amp;CELL("direccion",Tabla_472796!A10),"3")</f>
        <v>3</v>
      </c>
      <c r="N10" s="5" t="s">
        <v>254</v>
      </c>
      <c r="O10" s="5" t="s">
        <v>255</v>
      </c>
      <c r="P10" s="3" t="s">
        <v>69</v>
      </c>
      <c r="Q10" s="5" t="s">
        <v>535</v>
      </c>
      <c r="R10" s="3" t="s">
        <v>81</v>
      </c>
      <c r="S10" s="4">
        <v>46112</v>
      </c>
    </row>
    <row r="11" spans="1:20" x14ac:dyDescent="0.25">
      <c r="A11" s="3">
        <v>2026</v>
      </c>
      <c r="B11" s="4">
        <v>46023</v>
      </c>
      <c r="C11" s="4">
        <v>46112</v>
      </c>
      <c r="D11" s="3" t="s">
        <v>86</v>
      </c>
      <c r="E11" s="3" t="s">
        <v>88</v>
      </c>
      <c r="F11" s="3" t="s">
        <v>137</v>
      </c>
      <c r="G11" s="3" t="s">
        <v>138</v>
      </c>
      <c r="H11" s="3" t="s">
        <v>139</v>
      </c>
      <c r="I11" s="3" t="s">
        <v>56</v>
      </c>
      <c r="J11" s="3" t="s">
        <v>83</v>
      </c>
      <c r="K11" s="3" t="s">
        <v>63</v>
      </c>
      <c r="L11" s="3" t="s">
        <v>233</v>
      </c>
      <c r="M11" s="5" t="str">
        <f ca="1">HYPERLINK("#"&amp;CELL("direccion",Tabla_472796!A13),"4")</f>
        <v>4</v>
      </c>
      <c r="N11" s="5" t="s">
        <v>256</v>
      </c>
      <c r="O11" s="5" t="s">
        <v>257</v>
      </c>
      <c r="P11" s="3" t="s">
        <v>69</v>
      </c>
      <c r="Q11" s="5" t="s">
        <v>535</v>
      </c>
      <c r="R11" s="3" t="s">
        <v>81</v>
      </c>
      <c r="S11" s="4">
        <v>46112</v>
      </c>
    </row>
    <row r="12" spans="1:20" x14ac:dyDescent="0.25">
      <c r="A12" s="3">
        <v>2026</v>
      </c>
      <c r="B12" s="4">
        <v>46023</v>
      </c>
      <c r="C12" s="4">
        <v>46112</v>
      </c>
      <c r="D12" s="3" t="s">
        <v>84</v>
      </c>
      <c r="E12" s="3" t="s">
        <v>89</v>
      </c>
      <c r="F12" s="3" t="s">
        <v>140</v>
      </c>
      <c r="G12" s="3" t="s">
        <v>141</v>
      </c>
      <c r="H12" s="3" t="s">
        <v>142</v>
      </c>
      <c r="I12" s="3" t="s">
        <v>56</v>
      </c>
      <c r="J12" s="3" t="s">
        <v>83</v>
      </c>
      <c r="K12" s="3" t="s">
        <v>63</v>
      </c>
      <c r="L12" s="3" t="s">
        <v>234</v>
      </c>
      <c r="M12" s="5" t="str">
        <f ca="1">HYPERLINK("#"&amp;CELL("direccion",Tabla_472796!A16),"5")</f>
        <v>5</v>
      </c>
      <c r="N12" s="5" t="s">
        <v>258</v>
      </c>
      <c r="O12" s="5" t="s">
        <v>259</v>
      </c>
      <c r="P12" s="3" t="s">
        <v>69</v>
      </c>
      <c r="Q12" s="5" t="s">
        <v>535</v>
      </c>
      <c r="R12" s="3" t="s">
        <v>81</v>
      </c>
      <c r="S12" s="4">
        <v>46112</v>
      </c>
    </row>
    <row r="13" spans="1:20" x14ac:dyDescent="0.25">
      <c r="A13" s="3">
        <v>2026</v>
      </c>
      <c r="B13" s="4">
        <v>46023</v>
      </c>
      <c r="C13" s="4">
        <v>46112</v>
      </c>
      <c r="D13" s="3" t="s">
        <v>84</v>
      </c>
      <c r="E13" s="3" t="s">
        <v>90</v>
      </c>
      <c r="F13" s="3" t="s">
        <v>143</v>
      </c>
      <c r="G13" s="3" t="s">
        <v>144</v>
      </c>
      <c r="H13" s="3" t="s">
        <v>145</v>
      </c>
      <c r="I13" s="3" t="s">
        <v>56</v>
      </c>
      <c r="J13" s="3" t="s">
        <v>83</v>
      </c>
      <c r="K13" s="3" t="s">
        <v>63</v>
      </c>
      <c r="L13" s="3" t="s">
        <v>233</v>
      </c>
      <c r="M13" s="5" t="str">
        <f ca="1">HYPERLINK("#"&amp;CELL("direccion",Tabla_472796!A19),"6")</f>
        <v>6</v>
      </c>
      <c r="N13" s="5" t="s">
        <v>260</v>
      </c>
      <c r="O13" s="5" t="s">
        <v>261</v>
      </c>
      <c r="P13" s="3" t="s">
        <v>69</v>
      </c>
      <c r="Q13" s="5" t="s">
        <v>535</v>
      </c>
      <c r="R13" s="3" t="s">
        <v>81</v>
      </c>
      <c r="S13" s="4">
        <v>46112</v>
      </c>
    </row>
    <row r="14" spans="1:20" x14ac:dyDescent="0.25">
      <c r="A14" s="3">
        <v>2026</v>
      </c>
      <c r="B14" s="4">
        <v>46023</v>
      </c>
      <c r="C14" s="4">
        <v>46112</v>
      </c>
      <c r="D14" s="3" t="s">
        <v>91</v>
      </c>
      <c r="E14" s="3" t="s">
        <v>92</v>
      </c>
      <c r="F14" s="3" t="s">
        <v>146</v>
      </c>
      <c r="G14" s="3" t="s">
        <v>146</v>
      </c>
      <c r="H14" s="3" t="s">
        <v>146</v>
      </c>
      <c r="I14" s="3"/>
      <c r="J14" s="3" t="s">
        <v>83</v>
      </c>
      <c r="K14" s="3" t="s">
        <v>58</v>
      </c>
      <c r="L14" s="3" t="s">
        <v>236</v>
      </c>
      <c r="M14" s="5" t="str">
        <f ca="1">HYPERLINK("#"&amp;CELL("direccion",Tabla_472796!A22),"7")</f>
        <v>7</v>
      </c>
      <c r="N14" s="5" t="s">
        <v>262</v>
      </c>
      <c r="O14" s="5" t="s">
        <v>263</v>
      </c>
      <c r="P14" s="3" t="s">
        <v>69</v>
      </c>
      <c r="Q14" s="5" t="s">
        <v>535</v>
      </c>
      <c r="R14" s="3" t="s">
        <v>81</v>
      </c>
      <c r="S14" s="4">
        <v>46112</v>
      </c>
    </row>
    <row r="15" spans="1:20" x14ac:dyDescent="0.25">
      <c r="A15" s="3">
        <v>2026</v>
      </c>
      <c r="B15" s="4">
        <v>46023</v>
      </c>
      <c r="C15" s="4">
        <v>46112</v>
      </c>
      <c r="D15" s="3" t="s">
        <v>86</v>
      </c>
      <c r="E15" s="3" t="s">
        <v>93</v>
      </c>
      <c r="F15" s="3" t="s">
        <v>147</v>
      </c>
      <c r="G15" s="3" t="s">
        <v>148</v>
      </c>
      <c r="H15" s="3" t="s">
        <v>149</v>
      </c>
      <c r="I15" s="3" t="s">
        <v>57</v>
      </c>
      <c r="J15" s="3" t="s">
        <v>83</v>
      </c>
      <c r="K15" s="3" t="s">
        <v>63</v>
      </c>
      <c r="L15" s="3" t="s">
        <v>237</v>
      </c>
      <c r="M15" s="5" t="str">
        <f ca="1">HYPERLINK("#"&amp;CELL("direccion",Tabla_472796!A25),"8")</f>
        <v>8</v>
      </c>
      <c r="N15" s="5" t="s">
        <v>264</v>
      </c>
      <c r="O15" s="5" t="s">
        <v>265</v>
      </c>
      <c r="P15" s="3" t="s">
        <v>69</v>
      </c>
      <c r="Q15" s="5" t="s">
        <v>535</v>
      </c>
      <c r="R15" s="3" t="s">
        <v>81</v>
      </c>
      <c r="S15" s="4">
        <v>46112</v>
      </c>
    </row>
    <row r="16" spans="1:20" x14ac:dyDescent="0.25">
      <c r="A16" s="3">
        <v>2026</v>
      </c>
      <c r="B16" s="4">
        <v>46023</v>
      </c>
      <c r="C16" s="4">
        <v>46112</v>
      </c>
      <c r="D16" s="3" t="s">
        <v>84</v>
      </c>
      <c r="E16" s="3" t="s">
        <v>94</v>
      </c>
      <c r="F16" s="3" t="s">
        <v>150</v>
      </c>
      <c r="G16" s="3" t="s">
        <v>151</v>
      </c>
      <c r="H16" s="3" t="s">
        <v>152</v>
      </c>
      <c r="I16" s="3" t="s">
        <v>57</v>
      </c>
      <c r="J16" s="3" t="s">
        <v>83</v>
      </c>
      <c r="K16" s="3" t="s">
        <v>63</v>
      </c>
      <c r="L16" s="3" t="s">
        <v>238</v>
      </c>
      <c r="M16" s="5" t="str">
        <f ca="1">HYPERLINK("#"&amp;CELL("direccion",Tabla_472796!A28),"9")</f>
        <v>9</v>
      </c>
      <c r="N16" s="5" t="s">
        <v>266</v>
      </c>
      <c r="O16" s="5" t="s">
        <v>267</v>
      </c>
      <c r="P16" s="3" t="s">
        <v>69</v>
      </c>
      <c r="Q16" s="5" t="s">
        <v>535</v>
      </c>
      <c r="R16" s="3" t="s">
        <v>81</v>
      </c>
      <c r="S16" s="4">
        <v>46112</v>
      </c>
    </row>
    <row r="17" spans="1:19" x14ac:dyDescent="0.25">
      <c r="A17" s="3">
        <v>2026</v>
      </c>
      <c r="B17" s="4">
        <v>46023</v>
      </c>
      <c r="C17" s="4">
        <v>46112</v>
      </c>
      <c r="D17" s="3" t="s">
        <v>91</v>
      </c>
      <c r="E17" s="3" t="s">
        <v>95</v>
      </c>
      <c r="F17" s="3" t="s">
        <v>153</v>
      </c>
      <c r="G17" s="3" t="s">
        <v>154</v>
      </c>
      <c r="H17" s="3" t="s">
        <v>142</v>
      </c>
      <c r="I17" s="3" t="s">
        <v>57</v>
      </c>
      <c r="J17" s="3" t="s">
        <v>83</v>
      </c>
      <c r="K17" s="3" t="s">
        <v>63</v>
      </c>
      <c r="L17" s="3" t="s">
        <v>233</v>
      </c>
      <c r="M17" s="5" t="str">
        <f ca="1">HYPERLINK("#"&amp;CELL("direccion",Tabla_472796!A31),"10")</f>
        <v>10</v>
      </c>
      <c r="N17" s="5" t="s">
        <v>268</v>
      </c>
      <c r="O17" s="5" t="s">
        <v>269</v>
      </c>
      <c r="P17" s="3" t="s">
        <v>69</v>
      </c>
      <c r="Q17" s="5" t="s">
        <v>535</v>
      </c>
      <c r="R17" s="3" t="s">
        <v>81</v>
      </c>
      <c r="S17" s="4">
        <v>46112</v>
      </c>
    </row>
    <row r="18" spans="1:19" x14ac:dyDescent="0.25">
      <c r="A18" s="3">
        <v>2026</v>
      </c>
      <c r="B18" s="4">
        <v>46023</v>
      </c>
      <c r="C18" s="4">
        <v>46112</v>
      </c>
      <c r="D18" s="3" t="s">
        <v>91</v>
      </c>
      <c r="E18" s="3" t="s">
        <v>96</v>
      </c>
      <c r="F18" s="3" t="s">
        <v>155</v>
      </c>
      <c r="G18" s="3" t="s">
        <v>156</v>
      </c>
      <c r="H18" s="3" t="s">
        <v>157</v>
      </c>
      <c r="I18" s="3" t="s">
        <v>57</v>
      </c>
      <c r="J18" s="3" t="s">
        <v>83</v>
      </c>
      <c r="K18" s="3" t="s">
        <v>63</v>
      </c>
      <c r="L18" s="3" t="s">
        <v>234</v>
      </c>
      <c r="M18" s="5" t="str">
        <f ca="1">HYPERLINK("#"&amp;CELL("direccion",Tabla_472796!A34),"11")</f>
        <v>11</v>
      </c>
      <c r="N18" s="5" t="s">
        <v>270</v>
      </c>
      <c r="O18" s="5" t="s">
        <v>271</v>
      </c>
      <c r="P18" s="3" t="s">
        <v>69</v>
      </c>
      <c r="Q18" s="5" t="s">
        <v>535</v>
      </c>
      <c r="R18" s="3" t="s">
        <v>81</v>
      </c>
      <c r="S18" s="4">
        <v>46112</v>
      </c>
    </row>
    <row r="19" spans="1:19" x14ac:dyDescent="0.25">
      <c r="A19" s="3">
        <v>2026</v>
      </c>
      <c r="B19" s="4">
        <v>46023</v>
      </c>
      <c r="C19" s="4">
        <v>46112</v>
      </c>
      <c r="D19" s="3" t="s">
        <v>91</v>
      </c>
      <c r="E19" s="3" t="s">
        <v>97</v>
      </c>
      <c r="F19" s="3" t="s">
        <v>158</v>
      </c>
      <c r="G19" s="3" t="s">
        <v>159</v>
      </c>
      <c r="H19" s="3" t="s">
        <v>138</v>
      </c>
      <c r="I19" s="3" t="s">
        <v>56</v>
      </c>
      <c r="J19" s="3" t="s">
        <v>83</v>
      </c>
      <c r="K19" s="3" t="s">
        <v>63</v>
      </c>
      <c r="L19" s="3" t="s">
        <v>238</v>
      </c>
      <c r="M19" s="5" t="str">
        <f ca="1">HYPERLINK("#"&amp;CELL("direccion",Tabla_472796!A37),"12")</f>
        <v>12</v>
      </c>
      <c r="N19" s="5" t="s">
        <v>272</v>
      </c>
      <c r="O19" s="5" t="s">
        <v>273</v>
      </c>
      <c r="P19" s="3" t="s">
        <v>69</v>
      </c>
      <c r="Q19" s="5" t="s">
        <v>535</v>
      </c>
      <c r="R19" s="3" t="s">
        <v>81</v>
      </c>
      <c r="S19" s="4">
        <v>46112</v>
      </c>
    </row>
    <row r="20" spans="1:19" x14ac:dyDescent="0.25">
      <c r="A20" s="3">
        <v>2026</v>
      </c>
      <c r="B20" s="4">
        <v>46023</v>
      </c>
      <c r="C20" s="4">
        <v>46112</v>
      </c>
      <c r="D20" s="3" t="s">
        <v>84</v>
      </c>
      <c r="E20" s="3" t="s">
        <v>98</v>
      </c>
      <c r="F20" s="3" t="s">
        <v>160</v>
      </c>
      <c r="G20" s="3" t="s">
        <v>129</v>
      </c>
      <c r="H20" s="3" t="s">
        <v>161</v>
      </c>
      <c r="I20" s="3" t="s">
        <v>56</v>
      </c>
      <c r="J20" s="3" t="s">
        <v>83</v>
      </c>
      <c r="K20" s="3" t="s">
        <v>63</v>
      </c>
      <c r="L20" s="3" t="s">
        <v>233</v>
      </c>
      <c r="M20" s="5" t="str">
        <f ca="1">HYPERLINK("#"&amp;CELL("direccion",Tabla_472796!A40),"13")</f>
        <v>13</v>
      </c>
      <c r="N20" s="5" t="s">
        <v>274</v>
      </c>
      <c r="O20" s="5" t="s">
        <v>275</v>
      </c>
      <c r="P20" s="3" t="s">
        <v>69</v>
      </c>
      <c r="Q20" s="5" t="s">
        <v>535</v>
      </c>
      <c r="R20" s="3" t="s">
        <v>81</v>
      </c>
      <c r="S20" s="4">
        <v>46112</v>
      </c>
    </row>
    <row r="21" spans="1:19" x14ac:dyDescent="0.25">
      <c r="A21" s="3">
        <v>2026</v>
      </c>
      <c r="B21" s="4">
        <v>46023</v>
      </c>
      <c r="C21" s="4">
        <v>46112</v>
      </c>
      <c r="D21" s="3" t="s">
        <v>91</v>
      </c>
      <c r="E21" s="3" t="s">
        <v>99</v>
      </c>
      <c r="F21" s="3" t="s">
        <v>162</v>
      </c>
      <c r="G21" s="3" t="s">
        <v>163</v>
      </c>
      <c r="H21" s="3" t="s">
        <v>164</v>
      </c>
      <c r="I21" s="3" t="s">
        <v>57</v>
      </c>
      <c r="J21" s="3" t="s">
        <v>83</v>
      </c>
      <c r="K21" s="3" t="s">
        <v>63</v>
      </c>
      <c r="L21" s="3" t="s">
        <v>239</v>
      </c>
      <c r="M21" s="5" t="str">
        <f ca="1">HYPERLINK("#"&amp;CELL("direccion",Tabla_472796!A43),"14")</f>
        <v>14</v>
      </c>
      <c r="N21" s="5" t="s">
        <v>276</v>
      </c>
      <c r="O21" s="5" t="s">
        <v>277</v>
      </c>
      <c r="P21" s="3" t="s">
        <v>69</v>
      </c>
      <c r="Q21" s="5" t="s">
        <v>535</v>
      </c>
      <c r="R21" s="3" t="s">
        <v>81</v>
      </c>
      <c r="S21" s="4">
        <v>46112</v>
      </c>
    </row>
    <row r="22" spans="1:19" x14ac:dyDescent="0.25">
      <c r="A22" s="3">
        <v>2026</v>
      </c>
      <c r="B22" s="4">
        <v>46023</v>
      </c>
      <c r="C22" s="4">
        <v>46112</v>
      </c>
      <c r="D22" s="3" t="s">
        <v>91</v>
      </c>
      <c r="E22" s="3" t="s">
        <v>100</v>
      </c>
      <c r="F22" s="3" t="s">
        <v>165</v>
      </c>
      <c r="G22" s="3" t="s">
        <v>166</v>
      </c>
      <c r="H22" s="3" t="s">
        <v>167</v>
      </c>
      <c r="I22" s="3" t="s">
        <v>57</v>
      </c>
      <c r="J22" s="3" t="s">
        <v>83</v>
      </c>
      <c r="K22" s="3" t="s">
        <v>63</v>
      </c>
      <c r="L22" s="3" t="s">
        <v>233</v>
      </c>
      <c r="M22" s="5" t="str">
        <f ca="1">HYPERLINK("#"&amp;CELL("direccion",Tabla_472796!A46),"15")</f>
        <v>15</v>
      </c>
      <c r="N22" s="5" t="s">
        <v>278</v>
      </c>
      <c r="O22" s="5" t="s">
        <v>279</v>
      </c>
      <c r="P22" s="3" t="s">
        <v>69</v>
      </c>
      <c r="Q22" s="5" t="s">
        <v>535</v>
      </c>
      <c r="R22" s="3" t="s">
        <v>81</v>
      </c>
      <c r="S22" s="4">
        <v>46112</v>
      </c>
    </row>
    <row r="23" spans="1:19" x14ac:dyDescent="0.25">
      <c r="A23" s="3">
        <v>2026</v>
      </c>
      <c r="B23" s="4">
        <v>46023</v>
      </c>
      <c r="C23" s="4">
        <v>46112</v>
      </c>
      <c r="D23" s="3" t="s">
        <v>86</v>
      </c>
      <c r="E23" s="3" t="s">
        <v>101</v>
      </c>
      <c r="F23" s="3" t="s">
        <v>168</v>
      </c>
      <c r="G23" s="3" t="s">
        <v>159</v>
      </c>
      <c r="H23" s="3" t="s">
        <v>169</v>
      </c>
      <c r="I23" s="3" t="s">
        <v>56</v>
      </c>
      <c r="J23" s="3" t="s">
        <v>83</v>
      </c>
      <c r="K23" s="3" t="s">
        <v>63</v>
      </c>
      <c r="L23" s="3" t="s">
        <v>233</v>
      </c>
      <c r="M23" s="5" t="str">
        <f ca="1">HYPERLINK("#"&amp;CELL("direccion",Tabla_472796!A49),"16")</f>
        <v>16</v>
      </c>
      <c r="N23" s="5" t="s">
        <v>280</v>
      </c>
      <c r="O23" s="5" t="s">
        <v>281</v>
      </c>
      <c r="P23" s="3" t="s">
        <v>69</v>
      </c>
      <c r="Q23" s="5" t="s">
        <v>535</v>
      </c>
      <c r="R23" s="3" t="s">
        <v>81</v>
      </c>
      <c r="S23" s="4">
        <v>46112</v>
      </c>
    </row>
    <row r="24" spans="1:19" x14ac:dyDescent="0.25">
      <c r="A24" s="3">
        <v>2026</v>
      </c>
      <c r="B24" s="4">
        <v>46023</v>
      </c>
      <c r="C24" s="4">
        <v>46112</v>
      </c>
      <c r="D24" s="3" t="s">
        <v>84</v>
      </c>
      <c r="E24" s="3" t="s">
        <v>102</v>
      </c>
      <c r="F24" s="3" t="s">
        <v>170</v>
      </c>
      <c r="G24" s="3" t="s">
        <v>171</v>
      </c>
      <c r="H24" s="3" t="s">
        <v>172</v>
      </c>
      <c r="I24" s="3" t="s">
        <v>57</v>
      </c>
      <c r="J24" s="3" t="s">
        <v>83</v>
      </c>
      <c r="K24" s="3" t="s">
        <v>63</v>
      </c>
      <c r="L24" s="3" t="s">
        <v>237</v>
      </c>
      <c r="M24" s="5" t="str">
        <f ca="1">HYPERLINK("#"&amp;CELL("direccion",Tabla_472796!A52),"17")</f>
        <v>17</v>
      </c>
      <c r="N24" s="5" t="s">
        <v>282</v>
      </c>
      <c r="O24" s="5" t="s">
        <v>283</v>
      </c>
      <c r="P24" s="3" t="s">
        <v>69</v>
      </c>
      <c r="Q24" s="5" t="s">
        <v>535</v>
      </c>
      <c r="R24" s="3" t="s">
        <v>81</v>
      </c>
      <c r="S24" s="4">
        <v>46112</v>
      </c>
    </row>
    <row r="25" spans="1:19" x14ac:dyDescent="0.25">
      <c r="A25" s="3">
        <v>2026</v>
      </c>
      <c r="B25" s="4">
        <v>46023</v>
      </c>
      <c r="C25" s="4">
        <v>46112</v>
      </c>
      <c r="D25" s="3" t="s">
        <v>91</v>
      </c>
      <c r="E25" s="3" t="s">
        <v>103</v>
      </c>
      <c r="F25" s="3" t="s">
        <v>173</v>
      </c>
      <c r="G25" s="3" t="s">
        <v>174</v>
      </c>
      <c r="H25" s="3" t="s">
        <v>175</v>
      </c>
      <c r="I25" s="3" t="s">
        <v>57</v>
      </c>
      <c r="J25" s="3" t="s">
        <v>83</v>
      </c>
      <c r="K25" s="3" t="s">
        <v>63</v>
      </c>
      <c r="L25" s="3" t="s">
        <v>238</v>
      </c>
      <c r="M25" s="5" t="str">
        <f ca="1">HYPERLINK("#"&amp;CELL("direccion",Tabla_472796!A55),"18")</f>
        <v>18</v>
      </c>
      <c r="N25" s="5" t="s">
        <v>284</v>
      </c>
      <c r="O25" s="5" t="s">
        <v>285</v>
      </c>
      <c r="P25" s="3" t="s">
        <v>69</v>
      </c>
      <c r="Q25" s="5" t="s">
        <v>535</v>
      </c>
      <c r="R25" s="3" t="s">
        <v>81</v>
      </c>
      <c r="S25" s="4">
        <v>46112</v>
      </c>
    </row>
    <row r="26" spans="1:19" x14ac:dyDescent="0.25">
      <c r="A26" s="3">
        <v>2026</v>
      </c>
      <c r="B26" s="4">
        <v>46023</v>
      </c>
      <c r="C26" s="4">
        <v>46112</v>
      </c>
      <c r="D26" s="3" t="s">
        <v>91</v>
      </c>
      <c r="E26" s="3" t="s">
        <v>104</v>
      </c>
      <c r="F26" s="3" t="s">
        <v>176</v>
      </c>
      <c r="G26" s="3" t="s">
        <v>177</v>
      </c>
      <c r="H26" s="3" t="s">
        <v>178</v>
      </c>
      <c r="I26" s="3" t="s">
        <v>56</v>
      </c>
      <c r="J26" s="3" t="s">
        <v>83</v>
      </c>
      <c r="K26" s="3" t="s">
        <v>64</v>
      </c>
      <c r="L26" s="3" t="s">
        <v>240</v>
      </c>
      <c r="M26" s="5" t="str">
        <f ca="1">HYPERLINK("#"&amp;CELL("direccion",Tabla_472796!A58),"19")</f>
        <v>19</v>
      </c>
      <c r="N26" s="5" t="s">
        <v>286</v>
      </c>
      <c r="O26" s="5" t="s">
        <v>287</v>
      </c>
      <c r="P26" s="3" t="s">
        <v>69</v>
      </c>
      <c r="Q26" s="5" t="s">
        <v>535</v>
      </c>
      <c r="R26" s="3" t="s">
        <v>81</v>
      </c>
      <c r="S26" s="4">
        <v>46112</v>
      </c>
    </row>
    <row r="27" spans="1:19" x14ac:dyDescent="0.25">
      <c r="A27" s="3">
        <v>2026</v>
      </c>
      <c r="B27" s="4">
        <v>46023</v>
      </c>
      <c r="C27" s="4">
        <v>46112</v>
      </c>
      <c r="D27" s="3" t="s">
        <v>84</v>
      </c>
      <c r="E27" s="3" t="s">
        <v>105</v>
      </c>
      <c r="F27" s="3" t="s">
        <v>179</v>
      </c>
      <c r="G27" s="3" t="s">
        <v>180</v>
      </c>
      <c r="H27" s="3" t="s">
        <v>181</v>
      </c>
      <c r="I27" s="3" t="s">
        <v>57</v>
      </c>
      <c r="J27" s="3" t="s">
        <v>83</v>
      </c>
      <c r="K27" s="3" t="s">
        <v>64</v>
      </c>
      <c r="L27" s="3" t="s">
        <v>241</v>
      </c>
      <c r="M27" s="5" t="str">
        <f ca="1">HYPERLINK("#"&amp;CELL("direccion",Tabla_472796!A61),"20")</f>
        <v>20</v>
      </c>
      <c r="N27" s="5" t="s">
        <v>288</v>
      </c>
      <c r="O27" s="5" t="s">
        <v>289</v>
      </c>
      <c r="P27" s="3" t="s">
        <v>69</v>
      </c>
      <c r="Q27" s="5" t="s">
        <v>535</v>
      </c>
      <c r="R27" s="3" t="s">
        <v>81</v>
      </c>
      <c r="S27" s="4">
        <v>46112</v>
      </c>
    </row>
    <row r="28" spans="1:19" x14ac:dyDescent="0.25">
      <c r="A28" s="3">
        <v>2026</v>
      </c>
      <c r="B28" s="4">
        <v>46023</v>
      </c>
      <c r="C28" s="4">
        <v>46112</v>
      </c>
      <c r="D28" s="3" t="s">
        <v>91</v>
      </c>
      <c r="E28" s="3" t="s">
        <v>106</v>
      </c>
      <c r="F28" s="3" t="s">
        <v>182</v>
      </c>
      <c r="G28" s="3" t="s">
        <v>183</v>
      </c>
      <c r="H28" s="3" t="s">
        <v>184</v>
      </c>
      <c r="I28" s="3" t="s">
        <v>57</v>
      </c>
      <c r="J28" s="3" t="s">
        <v>83</v>
      </c>
      <c r="K28" s="3" t="s">
        <v>63</v>
      </c>
      <c r="L28" s="3" t="s">
        <v>242</v>
      </c>
      <c r="M28" s="5" t="str">
        <f ca="1">HYPERLINK("#"&amp;CELL("direccion",Tabla_472796!A64),"21")</f>
        <v>21</v>
      </c>
      <c r="N28" s="5" t="s">
        <v>290</v>
      </c>
      <c r="O28" s="5" t="s">
        <v>291</v>
      </c>
      <c r="P28" s="3" t="s">
        <v>69</v>
      </c>
      <c r="Q28" s="5" t="s">
        <v>535</v>
      </c>
      <c r="R28" s="3" t="s">
        <v>81</v>
      </c>
      <c r="S28" s="4">
        <v>46112</v>
      </c>
    </row>
    <row r="29" spans="1:19" x14ac:dyDescent="0.25">
      <c r="A29" s="3">
        <v>2026</v>
      </c>
      <c r="B29" s="4">
        <v>46023</v>
      </c>
      <c r="C29" s="4">
        <v>46112</v>
      </c>
      <c r="D29" s="3" t="s">
        <v>91</v>
      </c>
      <c r="E29" s="3" t="s">
        <v>107</v>
      </c>
      <c r="F29" s="3" t="s">
        <v>185</v>
      </c>
      <c r="G29" s="3" t="s">
        <v>186</v>
      </c>
      <c r="H29" s="3" t="s">
        <v>142</v>
      </c>
      <c r="I29" s="3" t="s">
        <v>56</v>
      </c>
      <c r="J29" s="3" t="s">
        <v>83</v>
      </c>
      <c r="K29" s="3" t="s">
        <v>63</v>
      </c>
      <c r="L29" s="3" t="s">
        <v>243</v>
      </c>
      <c r="M29" s="5" t="str">
        <f ca="1">HYPERLINK("#"&amp;CELL("direccion",Tabla_472796!A67),"22")</f>
        <v>22</v>
      </c>
      <c r="N29" s="5" t="s">
        <v>292</v>
      </c>
      <c r="O29" s="5" t="s">
        <v>293</v>
      </c>
      <c r="P29" s="3" t="s">
        <v>69</v>
      </c>
      <c r="Q29" s="5" t="s">
        <v>535</v>
      </c>
      <c r="R29" s="3" t="s">
        <v>81</v>
      </c>
      <c r="S29" s="4">
        <v>46112</v>
      </c>
    </row>
    <row r="30" spans="1:19" x14ac:dyDescent="0.25">
      <c r="A30" s="3">
        <v>2026</v>
      </c>
      <c r="B30" s="4">
        <v>46023</v>
      </c>
      <c r="C30" s="4">
        <v>46112</v>
      </c>
      <c r="D30" s="3" t="s">
        <v>91</v>
      </c>
      <c r="E30" s="3" t="s">
        <v>108</v>
      </c>
      <c r="F30" s="3" t="s">
        <v>187</v>
      </c>
      <c r="G30" s="3" t="s">
        <v>188</v>
      </c>
      <c r="H30" s="3" t="s">
        <v>189</v>
      </c>
      <c r="I30" s="3" t="s">
        <v>57</v>
      </c>
      <c r="J30" s="3" t="s">
        <v>83</v>
      </c>
      <c r="K30" s="3" t="s">
        <v>63</v>
      </c>
      <c r="L30" s="3" t="s">
        <v>244</v>
      </c>
      <c r="M30" s="5" t="str">
        <f ca="1">HYPERLINK("#"&amp;CELL("direccion",Tabla_472796!A70),"23")</f>
        <v>23</v>
      </c>
      <c r="N30" s="5" t="s">
        <v>294</v>
      </c>
      <c r="O30" s="5" t="s">
        <v>295</v>
      </c>
      <c r="P30" s="3" t="s">
        <v>69</v>
      </c>
      <c r="Q30" s="5" t="s">
        <v>535</v>
      </c>
      <c r="R30" s="3" t="s">
        <v>81</v>
      </c>
      <c r="S30" s="4">
        <v>46112</v>
      </c>
    </row>
    <row r="31" spans="1:19" x14ac:dyDescent="0.25">
      <c r="A31" s="3">
        <v>2026</v>
      </c>
      <c r="B31" s="4">
        <v>46023</v>
      </c>
      <c r="C31" s="4">
        <v>46112</v>
      </c>
      <c r="D31" s="3" t="s">
        <v>86</v>
      </c>
      <c r="E31" s="3" t="s">
        <v>109</v>
      </c>
      <c r="F31" s="3" t="s">
        <v>190</v>
      </c>
      <c r="G31" s="3" t="s">
        <v>142</v>
      </c>
      <c r="H31" s="3" t="s">
        <v>191</v>
      </c>
      <c r="I31" s="3" t="s">
        <v>57</v>
      </c>
      <c r="J31" s="3" t="s">
        <v>83</v>
      </c>
      <c r="K31" s="3" t="s">
        <v>63</v>
      </c>
      <c r="L31" s="3" t="s">
        <v>238</v>
      </c>
      <c r="M31" s="5" t="str">
        <f ca="1">HYPERLINK("#"&amp;CELL("direccion",Tabla_472796!A73),"24")</f>
        <v>24</v>
      </c>
      <c r="N31" s="5" t="s">
        <v>296</v>
      </c>
      <c r="O31" s="5" t="s">
        <v>297</v>
      </c>
      <c r="P31" s="3" t="s">
        <v>69</v>
      </c>
      <c r="Q31" s="5" t="s">
        <v>535</v>
      </c>
      <c r="R31" s="3" t="s">
        <v>81</v>
      </c>
      <c r="S31" s="4">
        <v>46112</v>
      </c>
    </row>
    <row r="32" spans="1:19" x14ac:dyDescent="0.25">
      <c r="A32" s="3">
        <v>2026</v>
      </c>
      <c r="B32" s="4">
        <v>46023</v>
      </c>
      <c r="C32" s="4">
        <v>46112</v>
      </c>
      <c r="D32" s="3" t="s">
        <v>84</v>
      </c>
      <c r="E32" s="3" t="s">
        <v>110</v>
      </c>
      <c r="F32" s="3" t="s">
        <v>192</v>
      </c>
      <c r="G32" s="3" t="s">
        <v>157</v>
      </c>
      <c r="H32" s="3" t="s">
        <v>193</v>
      </c>
      <c r="I32" s="3" t="s">
        <v>57</v>
      </c>
      <c r="J32" s="3" t="s">
        <v>83</v>
      </c>
      <c r="K32" s="3" t="s">
        <v>63</v>
      </c>
      <c r="L32" s="3" t="s">
        <v>245</v>
      </c>
      <c r="M32" s="5" t="str">
        <f ca="1">HYPERLINK("#"&amp;CELL("direccion",Tabla_472796!A76),"25")</f>
        <v>25</v>
      </c>
      <c r="N32" s="5" t="s">
        <v>298</v>
      </c>
      <c r="O32" s="5" t="s">
        <v>299</v>
      </c>
      <c r="P32" s="3" t="s">
        <v>69</v>
      </c>
      <c r="Q32" s="5" t="s">
        <v>535</v>
      </c>
      <c r="R32" s="3" t="s">
        <v>81</v>
      </c>
      <c r="S32" s="4">
        <v>46112</v>
      </c>
    </row>
    <row r="33" spans="1:19" x14ac:dyDescent="0.25">
      <c r="A33" s="3">
        <v>2026</v>
      </c>
      <c r="B33" s="4">
        <v>46023</v>
      </c>
      <c r="C33" s="4">
        <v>46112</v>
      </c>
      <c r="D33" s="3" t="s">
        <v>91</v>
      </c>
      <c r="E33" s="3" t="s">
        <v>111</v>
      </c>
      <c r="F33" s="3" t="s">
        <v>194</v>
      </c>
      <c r="G33" s="3" t="s">
        <v>195</v>
      </c>
      <c r="H33" s="3" t="s">
        <v>196</v>
      </c>
      <c r="I33" s="3" t="s">
        <v>56</v>
      </c>
      <c r="J33" s="3" t="s">
        <v>83</v>
      </c>
      <c r="K33" s="3" t="s">
        <v>63</v>
      </c>
      <c r="L33" s="3" t="s">
        <v>242</v>
      </c>
      <c r="M33" s="5" t="str">
        <f ca="1">HYPERLINK("#"&amp;CELL("direccion",Tabla_472796!A79),"26")</f>
        <v>26</v>
      </c>
      <c r="N33" s="5" t="s">
        <v>300</v>
      </c>
      <c r="O33" s="5" t="s">
        <v>301</v>
      </c>
      <c r="P33" s="3" t="s">
        <v>69</v>
      </c>
      <c r="Q33" s="5" t="s">
        <v>535</v>
      </c>
      <c r="R33" s="3" t="s">
        <v>81</v>
      </c>
      <c r="S33" s="4">
        <v>46112</v>
      </c>
    </row>
    <row r="34" spans="1:19" x14ac:dyDescent="0.25">
      <c r="A34" s="3">
        <v>2026</v>
      </c>
      <c r="B34" s="4">
        <v>46023</v>
      </c>
      <c r="C34" s="4">
        <v>46112</v>
      </c>
      <c r="D34" s="3" t="s">
        <v>91</v>
      </c>
      <c r="E34" s="3" t="s">
        <v>112</v>
      </c>
      <c r="F34" s="3" t="s">
        <v>197</v>
      </c>
      <c r="G34" s="3" t="s">
        <v>198</v>
      </c>
      <c r="H34" s="3" t="s">
        <v>152</v>
      </c>
      <c r="I34" s="3" t="s">
        <v>57</v>
      </c>
      <c r="J34" s="3" t="s">
        <v>83</v>
      </c>
      <c r="K34" s="3" t="s">
        <v>63</v>
      </c>
      <c r="L34" s="3" t="s">
        <v>246</v>
      </c>
      <c r="M34" s="5" t="str">
        <f ca="1">HYPERLINK("#"&amp;CELL("direccion",Tabla_472796!A82),"27")</f>
        <v>27</v>
      </c>
      <c r="N34" s="5" t="s">
        <v>302</v>
      </c>
      <c r="O34" s="5" t="s">
        <v>303</v>
      </c>
      <c r="P34" s="3" t="s">
        <v>69</v>
      </c>
      <c r="Q34" s="5" t="s">
        <v>535</v>
      </c>
      <c r="R34" s="3" t="s">
        <v>81</v>
      </c>
      <c r="S34" s="4">
        <v>46112</v>
      </c>
    </row>
    <row r="35" spans="1:19" x14ac:dyDescent="0.25">
      <c r="A35" s="3">
        <v>2026</v>
      </c>
      <c r="B35" s="4">
        <v>46023</v>
      </c>
      <c r="C35" s="4">
        <v>46112</v>
      </c>
      <c r="D35" s="3" t="s">
        <v>84</v>
      </c>
      <c r="E35" s="3" t="s">
        <v>113</v>
      </c>
      <c r="F35" s="3" t="s">
        <v>199</v>
      </c>
      <c r="G35" s="3" t="s">
        <v>200</v>
      </c>
      <c r="H35" s="3" t="s">
        <v>201</v>
      </c>
      <c r="I35" s="3" t="s">
        <v>56</v>
      </c>
      <c r="J35" s="3" t="s">
        <v>83</v>
      </c>
      <c r="K35" s="3" t="s">
        <v>63</v>
      </c>
      <c r="L35" s="3" t="s">
        <v>245</v>
      </c>
      <c r="M35" s="5" t="str">
        <f ca="1">HYPERLINK("#"&amp;CELL("direccion",Tabla_472796!A85),"28")</f>
        <v>28</v>
      </c>
      <c r="N35" s="5" t="s">
        <v>304</v>
      </c>
      <c r="O35" s="5" t="s">
        <v>305</v>
      </c>
      <c r="P35" s="3" t="s">
        <v>69</v>
      </c>
      <c r="Q35" s="5" t="s">
        <v>535</v>
      </c>
      <c r="R35" s="3" t="s">
        <v>81</v>
      </c>
      <c r="S35" s="4">
        <v>46112</v>
      </c>
    </row>
    <row r="36" spans="1:19" x14ac:dyDescent="0.25">
      <c r="A36" s="3">
        <v>2026</v>
      </c>
      <c r="B36" s="4">
        <v>46023</v>
      </c>
      <c r="C36" s="4">
        <v>46112</v>
      </c>
      <c r="D36" s="3" t="s">
        <v>91</v>
      </c>
      <c r="E36" s="3" t="s">
        <v>114</v>
      </c>
      <c r="F36" s="3" t="s">
        <v>202</v>
      </c>
      <c r="G36" s="3" t="s">
        <v>203</v>
      </c>
      <c r="H36" s="3" t="s">
        <v>181</v>
      </c>
      <c r="I36" s="3" t="s">
        <v>57</v>
      </c>
      <c r="J36" s="3" t="s">
        <v>83</v>
      </c>
      <c r="K36" s="3" t="s">
        <v>63</v>
      </c>
      <c r="L36" s="3" t="s">
        <v>238</v>
      </c>
      <c r="M36" s="5" t="str">
        <f ca="1">HYPERLINK("#"&amp;CELL("direccion",Tabla_472796!A88),"29")</f>
        <v>29</v>
      </c>
      <c r="N36" s="5" t="s">
        <v>306</v>
      </c>
      <c r="O36" s="5" t="s">
        <v>307</v>
      </c>
      <c r="P36" s="3" t="s">
        <v>69</v>
      </c>
      <c r="Q36" s="5" t="s">
        <v>535</v>
      </c>
      <c r="R36" s="3" t="s">
        <v>81</v>
      </c>
      <c r="S36" s="4">
        <v>46112</v>
      </c>
    </row>
    <row r="37" spans="1:19" x14ac:dyDescent="0.25">
      <c r="A37" s="3">
        <v>2026</v>
      </c>
      <c r="B37" s="4">
        <v>46023</v>
      </c>
      <c r="C37" s="4">
        <v>46112</v>
      </c>
      <c r="D37" s="3" t="s">
        <v>91</v>
      </c>
      <c r="E37" s="3" t="s">
        <v>115</v>
      </c>
      <c r="F37" s="3" t="s">
        <v>204</v>
      </c>
      <c r="G37" s="3" t="s">
        <v>205</v>
      </c>
      <c r="H37" s="3" t="s">
        <v>206</v>
      </c>
      <c r="I37" s="3" t="s">
        <v>57</v>
      </c>
      <c r="J37" s="3" t="s">
        <v>83</v>
      </c>
      <c r="K37" s="3" t="s">
        <v>63</v>
      </c>
      <c r="L37" s="3" t="s">
        <v>246</v>
      </c>
      <c r="M37" s="5" t="str">
        <f ca="1">HYPERLINK("#"&amp;CELL("direccion",Tabla_472796!A91),"30")</f>
        <v>30</v>
      </c>
      <c r="N37" s="5" t="s">
        <v>308</v>
      </c>
      <c r="O37" s="5" t="s">
        <v>309</v>
      </c>
      <c r="P37" s="3" t="s">
        <v>69</v>
      </c>
      <c r="Q37" s="5" t="s">
        <v>535</v>
      </c>
      <c r="R37" s="3" t="s">
        <v>81</v>
      </c>
      <c r="S37" s="4">
        <v>46112</v>
      </c>
    </row>
    <row r="38" spans="1:19" x14ac:dyDescent="0.25">
      <c r="A38" s="3">
        <v>2026</v>
      </c>
      <c r="B38" s="4">
        <v>46023</v>
      </c>
      <c r="C38" s="4">
        <v>46112</v>
      </c>
      <c r="D38" s="3" t="s">
        <v>86</v>
      </c>
      <c r="E38" s="3" t="s">
        <v>116</v>
      </c>
      <c r="F38" s="3" t="s">
        <v>207</v>
      </c>
      <c r="G38" s="3" t="s">
        <v>208</v>
      </c>
      <c r="H38" s="3" t="s">
        <v>183</v>
      </c>
      <c r="I38" s="3" t="s">
        <v>56</v>
      </c>
      <c r="J38" s="3" t="s">
        <v>83</v>
      </c>
      <c r="K38" s="3" t="s">
        <v>63</v>
      </c>
      <c r="L38" s="3" t="s">
        <v>246</v>
      </c>
      <c r="M38" s="5" t="str">
        <f ca="1">HYPERLINK("#"&amp;CELL("direccion",Tabla_472796!A94),"31")</f>
        <v>31</v>
      </c>
      <c r="N38" s="5" t="s">
        <v>310</v>
      </c>
      <c r="O38" s="5" t="s">
        <v>311</v>
      </c>
      <c r="P38" s="3" t="s">
        <v>69</v>
      </c>
      <c r="Q38" s="5" t="s">
        <v>535</v>
      </c>
      <c r="R38" s="3" t="s">
        <v>81</v>
      </c>
      <c r="S38" s="4">
        <v>46112</v>
      </c>
    </row>
    <row r="39" spans="1:19" x14ac:dyDescent="0.25">
      <c r="A39" s="3">
        <v>2026</v>
      </c>
      <c r="B39" s="4">
        <v>46023</v>
      </c>
      <c r="C39" s="4">
        <v>46112</v>
      </c>
      <c r="D39" s="3" t="s">
        <v>84</v>
      </c>
      <c r="E39" s="3" t="s">
        <v>117</v>
      </c>
      <c r="F39" s="3" t="s">
        <v>209</v>
      </c>
      <c r="G39" s="3" t="s">
        <v>152</v>
      </c>
      <c r="H39" s="3" t="s">
        <v>154</v>
      </c>
      <c r="I39" s="3" t="s">
        <v>57</v>
      </c>
      <c r="J39" s="3" t="s">
        <v>83</v>
      </c>
      <c r="K39" s="3" t="s">
        <v>64</v>
      </c>
      <c r="L39" s="3" t="s">
        <v>247</v>
      </c>
      <c r="M39" s="5" t="str">
        <f ca="1">HYPERLINK("#"&amp;CELL("direccion",Tabla_472796!A97),"32")</f>
        <v>32</v>
      </c>
      <c r="N39" s="5" t="s">
        <v>312</v>
      </c>
      <c r="O39" s="5" t="s">
        <v>313</v>
      </c>
      <c r="P39" s="3" t="s">
        <v>69</v>
      </c>
      <c r="Q39" s="5" t="s">
        <v>535</v>
      </c>
      <c r="R39" s="3" t="s">
        <v>81</v>
      </c>
      <c r="S39" s="4">
        <v>46112</v>
      </c>
    </row>
    <row r="40" spans="1:19" x14ac:dyDescent="0.25">
      <c r="A40" s="3">
        <v>2026</v>
      </c>
      <c r="B40" s="4">
        <v>46023</v>
      </c>
      <c r="C40" s="4">
        <v>46112</v>
      </c>
      <c r="D40" s="3" t="s">
        <v>91</v>
      </c>
      <c r="E40" s="3" t="s">
        <v>118</v>
      </c>
      <c r="F40" s="3" t="s">
        <v>210</v>
      </c>
      <c r="G40" s="3" t="s">
        <v>161</v>
      </c>
      <c r="H40" s="3" t="s">
        <v>211</v>
      </c>
      <c r="I40" s="3" t="s">
        <v>57</v>
      </c>
      <c r="J40" s="3" t="s">
        <v>83</v>
      </c>
      <c r="K40" s="3" t="s">
        <v>63</v>
      </c>
      <c r="L40" s="3" t="s">
        <v>233</v>
      </c>
      <c r="M40" s="5" t="str">
        <f ca="1">HYPERLINK("#"&amp;CELL("direccion",Tabla_472796!A100),"33")</f>
        <v>33</v>
      </c>
      <c r="N40" s="5" t="s">
        <v>314</v>
      </c>
      <c r="O40" s="5" t="s">
        <v>315</v>
      </c>
      <c r="P40" s="3" t="s">
        <v>69</v>
      </c>
      <c r="Q40" s="5" t="s">
        <v>535</v>
      </c>
      <c r="R40" s="3" t="s">
        <v>81</v>
      </c>
      <c r="S40" s="4">
        <v>46112</v>
      </c>
    </row>
    <row r="41" spans="1:19" x14ac:dyDescent="0.25">
      <c r="A41" s="3">
        <v>2026</v>
      </c>
      <c r="B41" s="4">
        <v>46023</v>
      </c>
      <c r="C41" s="4">
        <v>46112</v>
      </c>
      <c r="D41" s="3" t="s">
        <v>84</v>
      </c>
      <c r="E41" s="3" t="s">
        <v>119</v>
      </c>
      <c r="F41" s="3" t="s">
        <v>212</v>
      </c>
      <c r="G41" s="3" t="s">
        <v>213</v>
      </c>
      <c r="H41" s="3" t="s">
        <v>163</v>
      </c>
      <c r="I41" s="3" t="s">
        <v>57</v>
      </c>
      <c r="J41" s="3" t="s">
        <v>83</v>
      </c>
      <c r="K41" s="3" t="s">
        <v>64</v>
      </c>
      <c r="L41" s="3" t="s">
        <v>234</v>
      </c>
      <c r="M41" s="5" t="str">
        <f ca="1">HYPERLINK("#"&amp;CELL("direccion",Tabla_472796!A103),"34")</f>
        <v>34</v>
      </c>
      <c r="N41" s="5" t="s">
        <v>316</v>
      </c>
      <c r="O41" s="5" t="s">
        <v>317</v>
      </c>
      <c r="P41" s="3" t="s">
        <v>69</v>
      </c>
      <c r="Q41" s="5" t="s">
        <v>535</v>
      </c>
      <c r="R41" s="3" t="s">
        <v>81</v>
      </c>
      <c r="S41" s="4">
        <v>46112</v>
      </c>
    </row>
    <row r="42" spans="1:19" x14ac:dyDescent="0.25">
      <c r="A42" s="3">
        <v>2026</v>
      </c>
      <c r="B42" s="4">
        <v>46023</v>
      </c>
      <c r="C42" s="4">
        <v>46112</v>
      </c>
      <c r="D42" s="3" t="s">
        <v>91</v>
      </c>
      <c r="E42" s="3" t="s">
        <v>120</v>
      </c>
      <c r="F42" s="3" t="s">
        <v>214</v>
      </c>
      <c r="G42" s="3" t="s">
        <v>141</v>
      </c>
      <c r="H42" s="3" t="s">
        <v>195</v>
      </c>
      <c r="I42" s="3" t="s">
        <v>57</v>
      </c>
      <c r="J42" s="3" t="s">
        <v>83</v>
      </c>
      <c r="K42" s="3" t="s">
        <v>63</v>
      </c>
      <c r="L42" s="3" t="s">
        <v>242</v>
      </c>
      <c r="M42" s="5" t="str">
        <f ca="1">HYPERLINK("#"&amp;CELL("direccion",Tabla_472796!A106),"35")</f>
        <v>35</v>
      </c>
      <c r="N42" s="5" t="s">
        <v>318</v>
      </c>
      <c r="O42" s="5" t="s">
        <v>319</v>
      </c>
      <c r="P42" s="3" t="s">
        <v>69</v>
      </c>
      <c r="Q42" s="5" t="s">
        <v>535</v>
      </c>
      <c r="R42" s="3" t="s">
        <v>81</v>
      </c>
      <c r="S42" s="4">
        <v>46112</v>
      </c>
    </row>
    <row r="43" spans="1:19" x14ac:dyDescent="0.25">
      <c r="A43" s="3">
        <v>2026</v>
      </c>
      <c r="B43" s="4">
        <v>46023</v>
      </c>
      <c r="C43" s="4">
        <v>46112</v>
      </c>
      <c r="D43" s="3" t="s">
        <v>91</v>
      </c>
      <c r="E43" s="3" t="s">
        <v>121</v>
      </c>
      <c r="F43" s="3" t="s">
        <v>215</v>
      </c>
      <c r="G43" s="3" t="s">
        <v>216</v>
      </c>
      <c r="H43" s="3" t="s">
        <v>152</v>
      </c>
      <c r="I43" s="3" t="s">
        <v>57</v>
      </c>
      <c r="J43" s="3" t="s">
        <v>83</v>
      </c>
      <c r="K43" s="3" t="s">
        <v>63</v>
      </c>
      <c r="L43" s="3" t="s">
        <v>248</v>
      </c>
      <c r="M43" s="5" t="str">
        <f ca="1">HYPERLINK("#"&amp;CELL("direccion",Tabla_472796!A109),"36")</f>
        <v>36</v>
      </c>
      <c r="N43" s="5" t="s">
        <v>320</v>
      </c>
      <c r="O43" s="5" t="s">
        <v>321</v>
      </c>
      <c r="P43" s="3" t="s">
        <v>69</v>
      </c>
      <c r="Q43" s="5" t="s">
        <v>535</v>
      </c>
      <c r="R43" s="3" t="s">
        <v>81</v>
      </c>
      <c r="S43" s="4">
        <v>46112</v>
      </c>
    </row>
    <row r="44" spans="1:19" x14ac:dyDescent="0.25">
      <c r="A44" s="3">
        <v>2026</v>
      </c>
      <c r="B44" s="4">
        <v>46023</v>
      </c>
      <c r="C44" s="4">
        <v>46112</v>
      </c>
      <c r="D44" s="3" t="s">
        <v>86</v>
      </c>
      <c r="E44" s="3" t="s">
        <v>122</v>
      </c>
      <c r="F44" s="3" t="s">
        <v>217</v>
      </c>
      <c r="G44" s="3" t="s">
        <v>218</v>
      </c>
      <c r="H44" s="3" t="s">
        <v>219</v>
      </c>
      <c r="I44" s="3" t="s">
        <v>57</v>
      </c>
      <c r="J44" s="3" t="s">
        <v>83</v>
      </c>
      <c r="K44" s="3" t="s">
        <v>63</v>
      </c>
      <c r="L44" s="3" t="s">
        <v>233</v>
      </c>
      <c r="M44" s="5" t="str">
        <f ca="1">HYPERLINK("#"&amp;CELL("direccion",Tabla_472796!A112),"37")</f>
        <v>37</v>
      </c>
      <c r="N44" s="5" t="s">
        <v>322</v>
      </c>
      <c r="O44" s="5" t="s">
        <v>323</v>
      </c>
      <c r="P44" s="3" t="s">
        <v>69</v>
      </c>
      <c r="Q44" s="5" t="s">
        <v>535</v>
      </c>
      <c r="R44" s="3" t="s">
        <v>81</v>
      </c>
      <c r="S44" s="4">
        <v>46112</v>
      </c>
    </row>
    <row r="45" spans="1:19" x14ac:dyDescent="0.25">
      <c r="A45" s="3">
        <v>2026</v>
      </c>
      <c r="B45" s="4">
        <v>46023</v>
      </c>
      <c r="C45" s="4">
        <v>46112</v>
      </c>
      <c r="D45" s="3" t="s">
        <v>84</v>
      </c>
      <c r="E45" s="3" t="s">
        <v>123</v>
      </c>
      <c r="F45" s="3" t="s">
        <v>220</v>
      </c>
      <c r="G45" s="3" t="s">
        <v>221</v>
      </c>
      <c r="H45" s="3" t="s">
        <v>222</v>
      </c>
      <c r="I45" s="3" t="s">
        <v>57</v>
      </c>
      <c r="J45" s="3" t="s">
        <v>83</v>
      </c>
      <c r="K45" s="3" t="s">
        <v>63</v>
      </c>
      <c r="L45" s="3" t="s">
        <v>234</v>
      </c>
      <c r="M45" s="5" t="str">
        <f ca="1">HYPERLINK("#"&amp;CELL("direccion",Tabla_472796!A115),"38")</f>
        <v>38</v>
      </c>
      <c r="N45" s="5" t="s">
        <v>324</v>
      </c>
      <c r="O45" s="5" t="s">
        <v>534</v>
      </c>
      <c r="P45" s="3" t="s">
        <v>69</v>
      </c>
      <c r="Q45" s="5" t="s">
        <v>535</v>
      </c>
      <c r="R45" s="3" t="s">
        <v>81</v>
      </c>
      <c r="S45" s="4">
        <v>46112</v>
      </c>
    </row>
    <row r="46" spans="1:19" x14ac:dyDescent="0.25">
      <c r="A46" s="3">
        <v>2026</v>
      </c>
      <c r="B46" s="4">
        <v>46023</v>
      </c>
      <c r="C46" s="4">
        <v>46112</v>
      </c>
      <c r="D46" s="3" t="s">
        <v>91</v>
      </c>
      <c r="E46" s="3" t="s">
        <v>124</v>
      </c>
      <c r="F46" s="3" t="s">
        <v>223</v>
      </c>
      <c r="G46" s="3" t="s">
        <v>224</v>
      </c>
      <c r="H46" s="3" t="s">
        <v>225</v>
      </c>
      <c r="I46" s="3" t="s">
        <v>56</v>
      </c>
      <c r="J46" s="3" t="s">
        <v>83</v>
      </c>
      <c r="K46" s="3" t="s">
        <v>63</v>
      </c>
      <c r="L46" s="3" t="s">
        <v>233</v>
      </c>
      <c r="M46" s="5" t="str">
        <f ca="1">HYPERLINK("#"&amp;CELL("direccion",Tabla_472796!A118),"39")</f>
        <v>39</v>
      </c>
      <c r="N46" s="5" t="s">
        <v>325</v>
      </c>
      <c r="O46" s="5" t="s">
        <v>326</v>
      </c>
      <c r="P46" s="3" t="s">
        <v>69</v>
      </c>
      <c r="Q46" s="5" t="s">
        <v>535</v>
      </c>
      <c r="R46" s="3" t="s">
        <v>81</v>
      </c>
      <c r="S46" s="4">
        <v>46112</v>
      </c>
    </row>
    <row r="47" spans="1:19" x14ac:dyDescent="0.25">
      <c r="A47" s="3">
        <v>2026</v>
      </c>
      <c r="B47" s="4">
        <v>46023</v>
      </c>
      <c r="C47" s="4">
        <v>46112</v>
      </c>
      <c r="D47" s="3" t="s">
        <v>84</v>
      </c>
      <c r="E47" s="3" t="s">
        <v>125</v>
      </c>
      <c r="F47" s="3" t="s">
        <v>226</v>
      </c>
      <c r="G47" s="3" t="s">
        <v>227</v>
      </c>
      <c r="H47" s="3" t="s">
        <v>228</v>
      </c>
      <c r="I47" s="3" t="s">
        <v>56</v>
      </c>
      <c r="J47" s="3" t="s">
        <v>83</v>
      </c>
      <c r="K47" s="3" t="s">
        <v>63</v>
      </c>
      <c r="L47" s="3" t="s">
        <v>249</v>
      </c>
      <c r="M47" s="5" t="str">
        <f ca="1">HYPERLINK("#"&amp;CELL("direccion",Tabla_472796!A121),"40")</f>
        <v>40</v>
      </c>
      <c r="N47" s="5" t="s">
        <v>327</v>
      </c>
      <c r="O47" s="5" t="s">
        <v>328</v>
      </c>
      <c r="P47" s="3" t="s">
        <v>69</v>
      </c>
      <c r="Q47" s="5" t="s">
        <v>535</v>
      </c>
      <c r="R47" s="3" t="s">
        <v>81</v>
      </c>
      <c r="S47" s="4">
        <v>46112</v>
      </c>
    </row>
    <row r="48" spans="1:19" x14ac:dyDescent="0.25">
      <c r="A48" s="3">
        <v>2026</v>
      </c>
      <c r="B48" s="4">
        <v>46023</v>
      </c>
      <c r="C48" s="4">
        <v>46112</v>
      </c>
      <c r="D48" s="3" t="s">
        <v>91</v>
      </c>
      <c r="E48" s="3" t="s">
        <v>126</v>
      </c>
      <c r="F48" s="3" t="s">
        <v>229</v>
      </c>
      <c r="G48" s="3" t="s">
        <v>157</v>
      </c>
      <c r="H48" s="3" t="s">
        <v>230</v>
      </c>
      <c r="I48" s="3" t="s">
        <v>57</v>
      </c>
      <c r="J48" s="3" t="s">
        <v>83</v>
      </c>
      <c r="K48" s="3" t="s">
        <v>63</v>
      </c>
      <c r="L48" s="3" t="s">
        <v>234</v>
      </c>
      <c r="M48" s="5" t="str">
        <f ca="1">HYPERLINK("#"&amp;CELL("direccion",Tabla_472796!A124),"41")</f>
        <v>41</v>
      </c>
      <c r="N48" s="5" t="s">
        <v>329</v>
      </c>
      <c r="O48" s="5" t="s">
        <v>330</v>
      </c>
      <c r="P48" s="3" t="s">
        <v>69</v>
      </c>
      <c r="Q48" s="5" t="s">
        <v>535</v>
      </c>
      <c r="R48" s="3" t="s">
        <v>81</v>
      </c>
      <c r="S48" s="4">
        <v>46112</v>
      </c>
    </row>
    <row r="49" spans="1:19" x14ac:dyDescent="0.25">
      <c r="A49" s="3">
        <v>2026</v>
      </c>
      <c r="B49" s="4">
        <v>46023</v>
      </c>
      <c r="C49" s="4">
        <v>46112</v>
      </c>
      <c r="D49" s="3" t="s">
        <v>91</v>
      </c>
      <c r="E49" s="3" t="s">
        <v>127</v>
      </c>
      <c r="F49" s="3" t="s">
        <v>231</v>
      </c>
      <c r="G49" s="3" t="s">
        <v>183</v>
      </c>
      <c r="H49" s="3" t="s">
        <v>232</v>
      </c>
      <c r="I49" s="3" t="s">
        <v>56</v>
      </c>
      <c r="J49" s="3" t="s">
        <v>83</v>
      </c>
      <c r="K49" s="3" t="s">
        <v>63</v>
      </c>
      <c r="L49" s="3" t="s">
        <v>233</v>
      </c>
      <c r="M49" s="5" t="str">
        <f ca="1">HYPERLINK("#"&amp;CELL("direccion",Tabla_472796!A127),"42")</f>
        <v>42</v>
      </c>
      <c r="N49" s="5" t="s">
        <v>331</v>
      </c>
      <c r="O49" s="5" t="s">
        <v>332</v>
      </c>
      <c r="P49" s="3" t="s">
        <v>69</v>
      </c>
      <c r="Q49" s="5" t="s">
        <v>535</v>
      </c>
      <c r="R49" s="3" t="s">
        <v>81</v>
      </c>
      <c r="S49" s="4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N14" r:id="rId1"/>
    <hyperlink ref="N8" r:id="rId2"/>
    <hyperlink ref="N9" r:id="rId3"/>
    <hyperlink ref="N10" r:id="rId4"/>
    <hyperlink ref="N11" r:id="rId5"/>
    <hyperlink ref="N12" r:id="rId6"/>
    <hyperlink ref="N13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O8" r:id="rId43"/>
    <hyperlink ref="O9" r:id="rId44"/>
    <hyperlink ref="O10" r:id="rId45"/>
    <hyperlink ref="O11" r:id="rId46"/>
    <hyperlink ref="O12" r:id="rId47"/>
    <hyperlink ref="O13" r:id="rId48"/>
    <hyperlink ref="O14" r:id="rId49"/>
    <hyperlink ref="O15" r:id="rId50"/>
    <hyperlink ref="O16" r:id="rId51"/>
    <hyperlink ref="O17" r:id="rId52"/>
    <hyperlink ref="O18" r:id="rId53"/>
    <hyperlink ref="O19" r:id="rId54"/>
    <hyperlink ref="O20" r:id="rId55"/>
    <hyperlink ref="O21" r:id="rId56"/>
    <hyperlink ref="O22" r:id="rId57"/>
    <hyperlink ref="O23" r:id="rId58"/>
    <hyperlink ref="O24" r:id="rId59"/>
    <hyperlink ref="O25" r:id="rId60"/>
    <hyperlink ref="O26" r:id="rId61"/>
    <hyperlink ref="O27" r:id="rId62"/>
    <hyperlink ref="O28" r:id="rId63"/>
    <hyperlink ref="O29" r:id="rId64"/>
    <hyperlink ref="O30" r:id="rId65"/>
    <hyperlink ref="O31" r:id="rId66"/>
    <hyperlink ref="O32" r:id="rId67"/>
    <hyperlink ref="O33" r:id="rId68"/>
    <hyperlink ref="O34" r:id="rId69"/>
    <hyperlink ref="O35" r:id="rId70"/>
    <hyperlink ref="O36" r:id="rId71"/>
    <hyperlink ref="O37" r:id="rId72"/>
    <hyperlink ref="O38" r:id="rId73"/>
    <hyperlink ref="O39" r:id="rId74"/>
    <hyperlink ref="O40" r:id="rId75"/>
    <hyperlink ref="O41" r:id="rId76"/>
    <hyperlink ref="O42" r:id="rId77"/>
    <hyperlink ref="O43" r:id="rId78"/>
    <hyperlink ref="O44" r:id="rId79"/>
    <hyperlink ref="O46" r:id="rId80"/>
    <hyperlink ref="O47" r:id="rId81"/>
    <hyperlink ref="O48" r:id="rId82"/>
    <hyperlink ref="O49" r:id="rId83"/>
    <hyperlink ref="O45" r:id="rId84"/>
    <hyperlink ref="Q8" r:id="rId85"/>
    <hyperlink ref="Q9:Q49" r:id="rId86" display="https://transparencia.finanzas.cdmx.gob.mx/repositorio/public/upload/repositorio/DGAyF/2026/SCP/FRACC%20XVII/F17_2026_sancione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topLeftCell="A3" workbookViewId="0">
      <selection activeCell="B121" sqref="B1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44562</v>
      </c>
      <c r="C4" s="6">
        <v>2024</v>
      </c>
      <c r="D4" s="3" t="s">
        <v>333</v>
      </c>
      <c r="E4" s="3" t="s">
        <v>334</v>
      </c>
      <c r="F4" s="3" t="s">
        <v>335</v>
      </c>
    </row>
    <row r="5" spans="1:6" x14ac:dyDescent="0.25">
      <c r="A5" s="3">
        <v>1</v>
      </c>
      <c r="B5" s="4">
        <v>44363</v>
      </c>
      <c r="C5" s="4">
        <v>44561</v>
      </c>
      <c r="D5" s="3" t="s">
        <v>336</v>
      </c>
      <c r="E5" s="3" t="s">
        <v>337</v>
      </c>
      <c r="F5" s="3" t="s">
        <v>335</v>
      </c>
    </row>
    <row r="6" spans="1:6" x14ac:dyDescent="0.25">
      <c r="A6" s="3">
        <v>1</v>
      </c>
      <c r="B6" s="4">
        <v>43512</v>
      </c>
      <c r="C6" s="4">
        <v>44362</v>
      </c>
      <c r="D6" s="3" t="s">
        <v>338</v>
      </c>
      <c r="E6" s="3" t="s">
        <v>339</v>
      </c>
      <c r="F6" s="3" t="s">
        <v>335</v>
      </c>
    </row>
    <row r="7" spans="1:6" x14ac:dyDescent="0.25">
      <c r="A7" s="3">
        <v>2</v>
      </c>
      <c r="B7" s="4">
        <v>45778</v>
      </c>
      <c r="C7" s="4">
        <v>45945</v>
      </c>
      <c r="D7" s="3" t="s">
        <v>340</v>
      </c>
      <c r="E7" s="3" t="s">
        <v>341</v>
      </c>
      <c r="F7" s="3" t="s">
        <v>342</v>
      </c>
    </row>
    <row r="8" spans="1:6" x14ac:dyDescent="0.25">
      <c r="A8" s="3">
        <v>2</v>
      </c>
      <c r="B8" s="8">
        <v>45200</v>
      </c>
      <c r="C8" s="8" t="s">
        <v>343</v>
      </c>
      <c r="D8" s="3" t="s">
        <v>344</v>
      </c>
      <c r="E8" s="3" t="s">
        <v>345</v>
      </c>
      <c r="F8" s="3" t="s">
        <v>342</v>
      </c>
    </row>
    <row r="9" spans="1:6" x14ac:dyDescent="0.25">
      <c r="A9" s="3">
        <v>2</v>
      </c>
      <c r="B9" s="8">
        <v>45017</v>
      </c>
      <c r="C9" s="8">
        <v>45200</v>
      </c>
      <c r="D9" s="3" t="s">
        <v>346</v>
      </c>
      <c r="E9" s="3" t="s">
        <v>345</v>
      </c>
      <c r="F9" s="3" t="s">
        <v>342</v>
      </c>
    </row>
    <row r="10" spans="1:6" x14ac:dyDescent="0.25">
      <c r="A10" s="3">
        <v>3</v>
      </c>
      <c r="B10" s="8">
        <v>45047</v>
      </c>
      <c r="C10" s="8">
        <v>45777</v>
      </c>
      <c r="D10" s="3" t="s">
        <v>340</v>
      </c>
      <c r="E10" s="3" t="s">
        <v>347</v>
      </c>
      <c r="F10" s="3" t="s">
        <v>348</v>
      </c>
    </row>
    <row r="11" spans="1:6" x14ac:dyDescent="0.25">
      <c r="A11" s="3">
        <v>3</v>
      </c>
      <c r="B11" s="8">
        <v>43481</v>
      </c>
      <c r="C11" s="8">
        <v>45046</v>
      </c>
      <c r="D11" s="3" t="s">
        <v>340</v>
      </c>
      <c r="E11" s="3" t="s">
        <v>349</v>
      </c>
      <c r="F11" s="3" t="s">
        <v>348</v>
      </c>
    </row>
    <row r="12" spans="1:6" x14ac:dyDescent="0.25">
      <c r="A12" s="3">
        <v>3</v>
      </c>
      <c r="B12" s="8">
        <v>43252</v>
      </c>
      <c r="C12" s="8">
        <v>43466</v>
      </c>
      <c r="D12" s="3" t="s">
        <v>350</v>
      </c>
      <c r="E12" s="3" t="s">
        <v>351</v>
      </c>
      <c r="F12" s="3" t="s">
        <v>348</v>
      </c>
    </row>
    <row r="13" spans="1:6" x14ac:dyDescent="0.25">
      <c r="A13" s="3">
        <v>4</v>
      </c>
      <c r="B13" s="8">
        <v>45612</v>
      </c>
      <c r="C13" s="8">
        <v>45945</v>
      </c>
      <c r="D13" s="3" t="s">
        <v>340</v>
      </c>
      <c r="E13" s="3" t="s">
        <v>352</v>
      </c>
      <c r="F13" s="3" t="s">
        <v>335</v>
      </c>
    </row>
    <row r="14" spans="1:6" x14ac:dyDescent="0.25">
      <c r="A14" s="3">
        <v>4</v>
      </c>
      <c r="B14" s="9">
        <v>2024</v>
      </c>
      <c r="C14" s="9">
        <v>2024</v>
      </c>
      <c r="D14" s="3" t="s">
        <v>353</v>
      </c>
      <c r="E14" s="3" t="s">
        <v>354</v>
      </c>
      <c r="F14" s="3" t="s">
        <v>335</v>
      </c>
    </row>
    <row r="15" spans="1:6" x14ac:dyDescent="0.25">
      <c r="A15" s="3">
        <v>4</v>
      </c>
      <c r="B15" s="9">
        <v>2023</v>
      </c>
      <c r="C15" s="9">
        <v>2024</v>
      </c>
      <c r="D15" s="3" t="s">
        <v>355</v>
      </c>
      <c r="E15" s="3" t="s">
        <v>356</v>
      </c>
      <c r="F15" s="3" t="s">
        <v>335</v>
      </c>
    </row>
    <row r="16" spans="1:6" x14ac:dyDescent="0.25">
      <c r="A16" s="3">
        <v>5</v>
      </c>
      <c r="B16" s="8">
        <v>45047</v>
      </c>
      <c r="C16" s="8" t="s">
        <v>343</v>
      </c>
      <c r="D16" s="3" t="s">
        <v>357</v>
      </c>
      <c r="E16" s="3" t="s">
        <v>358</v>
      </c>
      <c r="F16" s="3" t="s">
        <v>342</v>
      </c>
    </row>
    <row r="17" spans="1:6" x14ac:dyDescent="0.25">
      <c r="A17" s="3">
        <v>5</v>
      </c>
      <c r="B17" s="8">
        <v>44409</v>
      </c>
      <c r="C17" s="8">
        <v>44743</v>
      </c>
      <c r="D17" s="3" t="s">
        <v>359</v>
      </c>
      <c r="E17" s="3" t="s">
        <v>358</v>
      </c>
      <c r="F17" s="3" t="s">
        <v>342</v>
      </c>
    </row>
    <row r="18" spans="1:6" x14ac:dyDescent="0.25">
      <c r="A18" s="3">
        <v>5</v>
      </c>
      <c r="B18" s="8" t="s">
        <v>358</v>
      </c>
      <c r="C18" s="8" t="s">
        <v>358</v>
      </c>
      <c r="D18" s="3" t="s">
        <v>358</v>
      </c>
      <c r="E18" s="3" t="s">
        <v>358</v>
      </c>
      <c r="F18" s="3" t="s">
        <v>358</v>
      </c>
    </row>
    <row r="19" spans="1:6" x14ac:dyDescent="0.25">
      <c r="A19" s="3">
        <v>6</v>
      </c>
      <c r="B19" s="8">
        <v>45108</v>
      </c>
      <c r="C19" s="8">
        <v>46037</v>
      </c>
      <c r="D19" s="3" t="s">
        <v>360</v>
      </c>
      <c r="E19" s="3" t="s">
        <v>361</v>
      </c>
      <c r="F19" s="3" t="s">
        <v>335</v>
      </c>
    </row>
    <row r="20" spans="1:6" x14ac:dyDescent="0.25">
      <c r="A20" s="3">
        <v>6</v>
      </c>
      <c r="B20" s="8">
        <v>43891</v>
      </c>
      <c r="C20" s="9">
        <v>2023</v>
      </c>
      <c r="D20" s="3" t="s">
        <v>360</v>
      </c>
      <c r="E20" s="3" t="s">
        <v>362</v>
      </c>
      <c r="F20" s="3" t="s">
        <v>335</v>
      </c>
    </row>
    <row r="21" spans="1:6" x14ac:dyDescent="0.25">
      <c r="A21" s="3">
        <v>6</v>
      </c>
      <c r="B21" s="8">
        <v>43617</v>
      </c>
      <c r="C21" s="8">
        <v>43831</v>
      </c>
      <c r="D21" s="3" t="s">
        <v>360</v>
      </c>
      <c r="E21" s="3" t="s">
        <v>363</v>
      </c>
      <c r="F21" s="3" t="s">
        <v>335</v>
      </c>
    </row>
    <row r="22" spans="1:6" x14ac:dyDescent="0.25">
      <c r="A22" s="3">
        <v>7</v>
      </c>
      <c r="B22" s="8" t="s">
        <v>146</v>
      </c>
      <c r="C22" s="8" t="s">
        <v>146</v>
      </c>
      <c r="D22" s="3" t="s">
        <v>146</v>
      </c>
      <c r="E22" s="3" t="s">
        <v>146</v>
      </c>
      <c r="F22" s="3" t="s">
        <v>146</v>
      </c>
    </row>
    <row r="23" spans="1:6" x14ac:dyDescent="0.25">
      <c r="A23" s="3">
        <v>7</v>
      </c>
      <c r="B23" s="8" t="s">
        <v>146</v>
      </c>
      <c r="C23" s="8" t="s">
        <v>146</v>
      </c>
      <c r="D23" s="3" t="s">
        <v>146</v>
      </c>
      <c r="E23" s="3" t="s">
        <v>146</v>
      </c>
      <c r="F23" s="3" t="s">
        <v>146</v>
      </c>
    </row>
    <row r="24" spans="1:6" x14ac:dyDescent="0.25">
      <c r="A24" s="3">
        <v>7</v>
      </c>
      <c r="B24" s="8" t="s">
        <v>146</v>
      </c>
      <c r="C24" s="8" t="s">
        <v>146</v>
      </c>
      <c r="D24" s="3" t="s">
        <v>146</v>
      </c>
      <c r="E24" s="3" t="s">
        <v>146</v>
      </c>
      <c r="F24" s="3" t="s">
        <v>146</v>
      </c>
    </row>
    <row r="25" spans="1:6" x14ac:dyDescent="0.25">
      <c r="A25" s="3">
        <v>8</v>
      </c>
      <c r="B25" s="8">
        <v>43466</v>
      </c>
      <c r="C25" s="8">
        <v>45823</v>
      </c>
      <c r="D25" s="3" t="s">
        <v>340</v>
      </c>
      <c r="E25" s="3" t="s">
        <v>364</v>
      </c>
      <c r="F25" s="3" t="s">
        <v>365</v>
      </c>
    </row>
    <row r="26" spans="1:6" x14ac:dyDescent="0.25">
      <c r="A26" s="3">
        <v>8</v>
      </c>
      <c r="B26" s="4">
        <v>43344</v>
      </c>
      <c r="C26" s="4">
        <v>43434</v>
      </c>
      <c r="D26" s="3" t="s">
        <v>366</v>
      </c>
      <c r="E26" s="3" t="s">
        <v>367</v>
      </c>
      <c r="F26" s="3" t="s">
        <v>365</v>
      </c>
    </row>
    <row r="27" spans="1:6" x14ac:dyDescent="0.25">
      <c r="A27" s="3">
        <v>8</v>
      </c>
      <c r="B27" s="4">
        <v>43132</v>
      </c>
      <c r="C27" s="4">
        <v>43266</v>
      </c>
      <c r="D27" s="3" t="s">
        <v>368</v>
      </c>
      <c r="E27" s="3" t="s">
        <v>364</v>
      </c>
      <c r="F27" s="3" t="s">
        <v>365</v>
      </c>
    </row>
    <row r="28" spans="1:6" x14ac:dyDescent="0.25">
      <c r="A28" s="3">
        <v>9</v>
      </c>
      <c r="B28" s="4">
        <v>43481</v>
      </c>
      <c r="C28" s="4">
        <v>46053</v>
      </c>
      <c r="D28" s="3" t="s">
        <v>369</v>
      </c>
      <c r="E28" s="3" t="s">
        <v>370</v>
      </c>
      <c r="F28" s="3" t="s">
        <v>371</v>
      </c>
    </row>
    <row r="29" spans="1:6" x14ac:dyDescent="0.25">
      <c r="A29" s="3">
        <v>9</v>
      </c>
      <c r="B29" s="4">
        <v>43101</v>
      </c>
      <c r="C29" s="4">
        <v>43296</v>
      </c>
      <c r="D29" s="3" t="s">
        <v>372</v>
      </c>
      <c r="E29" s="3" t="s">
        <v>373</v>
      </c>
      <c r="F29" s="3" t="s">
        <v>371</v>
      </c>
    </row>
    <row r="30" spans="1:6" x14ac:dyDescent="0.25">
      <c r="A30" s="3">
        <v>9</v>
      </c>
      <c r="B30" s="4">
        <v>42292</v>
      </c>
      <c r="C30" s="4">
        <v>43100</v>
      </c>
      <c r="D30" s="3" t="s">
        <v>374</v>
      </c>
      <c r="E30" s="3" t="s">
        <v>375</v>
      </c>
      <c r="F30" s="3" t="s">
        <v>371</v>
      </c>
    </row>
    <row r="31" spans="1:6" x14ac:dyDescent="0.25">
      <c r="A31" s="3">
        <v>10</v>
      </c>
      <c r="B31" s="4">
        <v>45793</v>
      </c>
      <c r="C31" s="4">
        <v>45823</v>
      </c>
      <c r="D31" s="3" t="s">
        <v>376</v>
      </c>
      <c r="E31" s="3" t="s">
        <v>377</v>
      </c>
      <c r="F31" s="3" t="s">
        <v>335</v>
      </c>
    </row>
    <row r="32" spans="1:6" x14ac:dyDescent="0.25">
      <c r="A32" s="3">
        <v>10</v>
      </c>
      <c r="B32" s="4">
        <v>44682</v>
      </c>
      <c r="C32" s="4">
        <v>45778</v>
      </c>
      <c r="D32" s="3" t="s">
        <v>378</v>
      </c>
      <c r="E32" s="3" t="s">
        <v>358</v>
      </c>
      <c r="F32" s="3" t="s">
        <v>335</v>
      </c>
    </row>
    <row r="33" spans="1:6" x14ac:dyDescent="0.25">
      <c r="A33" s="3">
        <v>10</v>
      </c>
      <c r="B33" s="6">
        <v>2021</v>
      </c>
      <c r="C33" s="6">
        <v>2021</v>
      </c>
      <c r="D33" s="3" t="s">
        <v>379</v>
      </c>
      <c r="E33" s="3" t="s">
        <v>380</v>
      </c>
      <c r="F33" s="3" t="s">
        <v>335</v>
      </c>
    </row>
    <row r="34" spans="1:6" x14ac:dyDescent="0.25">
      <c r="A34" s="3">
        <v>11</v>
      </c>
      <c r="B34" s="4">
        <v>45261</v>
      </c>
      <c r="C34" s="4">
        <v>45627</v>
      </c>
      <c r="D34" s="3" t="s">
        <v>381</v>
      </c>
      <c r="E34" s="3" t="s">
        <v>382</v>
      </c>
      <c r="F34" s="3" t="s">
        <v>342</v>
      </c>
    </row>
    <row r="35" spans="1:6" x14ac:dyDescent="0.25">
      <c r="A35" s="3">
        <v>11</v>
      </c>
      <c r="B35" s="4">
        <v>45047</v>
      </c>
      <c r="C35" s="4">
        <v>45261</v>
      </c>
      <c r="D35" s="3" t="s">
        <v>383</v>
      </c>
      <c r="E35" s="3" t="s">
        <v>384</v>
      </c>
      <c r="F35" s="3" t="s">
        <v>342</v>
      </c>
    </row>
    <row r="36" spans="1:6" x14ac:dyDescent="0.25">
      <c r="A36" s="3">
        <v>11</v>
      </c>
      <c r="B36" s="4">
        <v>44317</v>
      </c>
      <c r="C36" s="4">
        <v>44713</v>
      </c>
      <c r="D36" s="3" t="s">
        <v>385</v>
      </c>
      <c r="E36" s="3" t="s">
        <v>386</v>
      </c>
      <c r="F36" s="3" t="s">
        <v>342</v>
      </c>
    </row>
    <row r="37" spans="1:6" x14ac:dyDescent="0.25">
      <c r="A37" s="3">
        <v>12</v>
      </c>
      <c r="B37" s="6">
        <v>2020</v>
      </c>
      <c r="C37" s="6">
        <v>2025</v>
      </c>
      <c r="D37" s="3" t="s">
        <v>360</v>
      </c>
      <c r="E37" s="3" t="s">
        <v>387</v>
      </c>
      <c r="F37" s="3" t="s">
        <v>371</v>
      </c>
    </row>
    <row r="38" spans="1:6" x14ac:dyDescent="0.25">
      <c r="A38" s="3">
        <v>12</v>
      </c>
      <c r="B38" s="6">
        <v>2013</v>
      </c>
      <c r="C38" s="6">
        <v>2019</v>
      </c>
      <c r="D38" s="3" t="s">
        <v>388</v>
      </c>
      <c r="E38" s="3" t="s">
        <v>389</v>
      </c>
      <c r="F38" s="3" t="s">
        <v>371</v>
      </c>
    </row>
    <row r="39" spans="1:6" x14ac:dyDescent="0.25">
      <c r="A39" s="3">
        <v>12</v>
      </c>
      <c r="B39" s="6">
        <v>2010</v>
      </c>
      <c r="C39" s="6">
        <v>2012</v>
      </c>
      <c r="D39" s="3" t="s">
        <v>390</v>
      </c>
      <c r="E39" s="3" t="s">
        <v>391</v>
      </c>
      <c r="F39" s="3" t="s">
        <v>371</v>
      </c>
    </row>
    <row r="40" spans="1:6" x14ac:dyDescent="0.25">
      <c r="A40" s="3">
        <v>13</v>
      </c>
      <c r="B40" s="4">
        <v>43891</v>
      </c>
      <c r="C40" s="6">
        <v>2021</v>
      </c>
      <c r="D40" s="3" t="s">
        <v>392</v>
      </c>
      <c r="E40" s="3" t="s">
        <v>393</v>
      </c>
      <c r="F40" s="3" t="s">
        <v>335</v>
      </c>
    </row>
    <row r="41" spans="1:6" x14ac:dyDescent="0.25">
      <c r="A41" s="3">
        <v>13</v>
      </c>
      <c r="B41" s="4">
        <v>43101</v>
      </c>
      <c r="C41" s="4">
        <v>43434</v>
      </c>
      <c r="D41" s="3" t="s">
        <v>394</v>
      </c>
      <c r="E41" s="3" t="s">
        <v>395</v>
      </c>
      <c r="F41" s="3" t="s">
        <v>335</v>
      </c>
    </row>
    <row r="42" spans="1:6" x14ac:dyDescent="0.25">
      <c r="A42" s="3">
        <v>13</v>
      </c>
      <c r="B42" s="8" t="s">
        <v>358</v>
      </c>
      <c r="C42" s="8" t="s">
        <v>358</v>
      </c>
      <c r="D42" s="3" t="s">
        <v>358</v>
      </c>
      <c r="E42" s="3" t="s">
        <v>358</v>
      </c>
      <c r="F42" s="3" t="s">
        <v>358</v>
      </c>
    </row>
    <row r="43" spans="1:6" x14ac:dyDescent="0.25">
      <c r="A43" s="3">
        <v>14</v>
      </c>
      <c r="B43" s="8">
        <v>43466</v>
      </c>
      <c r="C43" s="9">
        <v>2020</v>
      </c>
      <c r="D43" s="3" t="s">
        <v>376</v>
      </c>
      <c r="E43" s="3" t="s">
        <v>393</v>
      </c>
      <c r="F43" s="3" t="s">
        <v>396</v>
      </c>
    </row>
    <row r="44" spans="1:6" x14ac:dyDescent="0.25">
      <c r="A44" s="3">
        <v>14</v>
      </c>
      <c r="B44" s="8">
        <v>42948</v>
      </c>
      <c r="C44" s="8">
        <v>43435</v>
      </c>
      <c r="D44" s="3" t="s">
        <v>368</v>
      </c>
      <c r="E44" s="3" t="s">
        <v>393</v>
      </c>
      <c r="F44" s="3" t="s">
        <v>396</v>
      </c>
    </row>
    <row r="45" spans="1:6" x14ac:dyDescent="0.25">
      <c r="A45" s="3">
        <v>14</v>
      </c>
      <c r="B45" s="8">
        <v>39326</v>
      </c>
      <c r="C45" s="8">
        <v>42491</v>
      </c>
      <c r="D45" s="3" t="s">
        <v>397</v>
      </c>
      <c r="E45" s="3" t="s">
        <v>358</v>
      </c>
      <c r="F45" s="3" t="s">
        <v>396</v>
      </c>
    </row>
    <row r="46" spans="1:6" x14ac:dyDescent="0.25">
      <c r="A46" s="3">
        <v>15</v>
      </c>
      <c r="B46" s="8">
        <v>45793</v>
      </c>
      <c r="C46" s="8">
        <v>45808</v>
      </c>
      <c r="D46" s="3" t="s">
        <v>360</v>
      </c>
      <c r="E46" s="3" t="s">
        <v>349</v>
      </c>
      <c r="F46" s="3" t="s">
        <v>335</v>
      </c>
    </row>
    <row r="47" spans="1:6" x14ac:dyDescent="0.25">
      <c r="A47" s="3">
        <v>15</v>
      </c>
      <c r="B47" s="8">
        <v>44652</v>
      </c>
      <c r="C47" s="8" t="s">
        <v>343</v>
      </c>
      <c r="D47" s="3" t="s">
        <v>360</v>
      </c>
      <c r="E47" s="3" t="s">
        <v>398</v>
      </c>
      <c r="F47" s="3" t="s">
        <v>335</v>
      </c>
    </row>
    <row r="48" spans="1:6" x14ac:dyDescent="0.25">
      <c r="A48" s="3">
        <v>15</v>
      </c>
      <c r="B48" s="8">
        <v>44044</v>
      </c>
      <c r="C48" s="8">
        <v>44562</v>
      </c>
      <c r="D48" s="3" t="s">
        <v>399</v>
      </c>
      <c r="E48" s="3" t="s">
        <v>400</v>
      </c>
      <c r="F48" s="3" t="s">
        <v>335</v>
      </c>
    </row>
    <row r="49" spans="1:6" x14ac:dyDescent="0.25">
      <c r="A49" s="3">
        <v>16</v>
      </c>
      <c r="B49" s="8">
        <v>45017</v>
      </c>
      <c r="C49" s="9">
        <v>2024</v>
      </c>
      <c r="D49" s="3" t="s">
        <v>401</v>
      </c>
      <c r="E49" s="3" t="s">
        <v>402</v>
      </c>
      <c r="F49" s="3" t="s">
        <v>335</v>
      </c>
    </row>
    <row r="50" spans="1:6" x14ac:dyDescent="0.25">
      <c r="A50" s="3">
        <v>16</v>
      </c>
      <c r="B50" s="8">
        <v>43435</v>
      </c>
      <c r="C50" s="8">
        <v>44958</v>
      </c>
      <c r="D50" s="3" t="s">
        <v>403</v>
      </c>
      <c r="E50" s="3" t="s">
        <v>404</v>
      </c>
      <c r="F50" s="3" t="s">
        <v>335</v>
      </c>
    </row>
    <row r="51" spans="1:6" x14ac:dyDescent="0.25">
      <c r="A51" s="3">
        <v>16</v>
      </c>
      <c r="B51" s="8">
        <v>42948</v>
      </c>
      <c r="C51" s="8">
        <v>43405</v>
      </c>
      <c r="D51" s="3" t="s">
        <v>401</v>
      </c>
      <c r="E51" s="3" t="s">
        <v>405</v>
      </c>
      <c r="F51" s="3" t="s">
        <v>335</v>
      </c>
    </row>
    <row r="52" spans="1:6" x14ac:dyDescent="0.25">
      <c r="A52" s="3">
        <v>17</v>
      </c>
      <c r="B52" s="8">
        <v>43466</v>
      </c>
      <c r="C52" s="8">
        <v>45823</v>
      </c>
      <c r="D52" s="3" t="s">
        <v>392</v>
      </c>
      <c r="E52" s="3" t="s">
        <v>406</v>
      </c>
      <c r="F52" s="3" t="s">
        <v>365</v>
      </c>
    </row>
    <row r="53" spans="1:6" x14ac:dyDescent="0.25">
      <c r="A53" s="3">
        <v>17</v>
      </c>
      <c r="B53" s="8">
        <v>43055</v>
      </c>
      <c r="C53" s="8">
        <v>43266</v>
      </c>
      <c r="D53" s="3" t="s">
        <v>392</v>
      </c>
      <c r="E53" s="3" t="s">
        <v>407</v>
      </c>
      <c r="F53" s="3" t="s">
        <v>365</v>
      </c>
    </row>
    <row r="54" spans="1:6" x14ac:dyDescent="0.25">
      <c r="A54" s="3">
        <v>17</v>
      </c>
      <c r="B54" s="8">
        <v>42476</v>
      </c>
      <c r="C54" s="8">
        <v>43054</v>
      </c>
      <c r="D54" s="3" t="s">
        <v>392</v>
      </c>
      <c r="E54" s="3" t="s">
        <v>408</v>
      </c>
      <c r="F54" s="3" t="s">
        <v>365</v>
      </c>
    </row>
    <row r="55" spans="1:6" x14ac:dyDescent="0.25">
      <c r="A55" s="3">
        <v>18</v>
      </c>
      <c r="B55" s="8">
        <v>42941</v>
      </c>
      <c r="C55" s="8">
        <v>43343</v>
      </c>
      <c r="D55" s="3" t="s">
        <v>409</v>
      </c>
      <c r="E55" s="3" t="s">
        <v>410</v>
      </c>
      <c r="F55" s="3" t="s">
        <v>371</v>
      </c>
    </row>
    <row r="56" spans="1:6" x14ac:dyDescent="0.25">
      <c r="A56" s="3">
        <v>18</v>
      </c>
      <c r="B56" s="8">
        <v>42571</v>
      </c>
      <c r="C56" s="8">
        <v>42938</v>
      </c>
      <c r="D56" s="3" t="s">
        <v>411</v>
      </c>
      <c r="E56" s="3" t="s">
        <v>410</v>
      </c>
      <c r="F56" s="3" t="s">
        <v>371</v>
      </c>
    </row>
    <row r="57" spans="1:6" x14ac:dyDescent="0.25">
      <c r="A57" s="3">
        <v>18</v>
      </c>
      <c r="B57" s="8">
        <v>42192</v>
      </c>
      <c r="C57" s="8">
        <v>42356</v>
      </c>
      <c r="D57" s="3" t="s">
        <v>412</v>
      </c>
      <c r="E57" s="3" t="s">
        <v>410</v>
      </c>
      <c r="F57" s="3" t="s">
        <v>371</v>
      </c>
    </row>
    <row r="58" spans="1:6" x14ac:dyDescent="0.25">
      <c r="A58" s="3">
        <v>19</v>
      </c>
      <c r="B58" s="8">
        <v>45047</v>
      </c>
      <c r="C58" s="10" t="s">
        <v>343</v>
      </c>
      <c r="D58" s="7" t="s">
        <v>413</v>
      </c>
      <c r="E58" s="7" t="s">
        <v>414</v>
      </c>
      <c r="F58" s="3" t="s">
        <v>415</v>
      </c>
    </row>
    <row r="59" spans="1:6" x14ac:dyDescent="0.25">
      <c r="A59" s="3">
        <v>19</v>
      </c>
      <c r="B59" s="4">
        <v>42675</v>
      </c>
      <c r="C59" s="4">
        <v>44986</v>
      </c>
      <c r="D59" s="4" t="s">
        <v>416</v>
      </c>
      <c r="E59" s="4" t="s">
        <v>417</v>
      </c>
      <c r="F59" s="3" t="s">
        <v>415</v>
      </c>
    </row>
    <row r="60" spans="1:6" x14ac:dyDescent="0.25">
      <c r="A60" s="3">
        <v>19</v>
      </c>
      <c r="B60" s="4">
        <v>40725</v>
      </c>
      <c r="C60" s="4">
        <v>42644</v>
      </c>
      <c r="D60" s="4" t="s">
        <v>418</v>
      </c>
      <c r="E60" s="4" t="s">
        <v>419</v>
      </c>
      <c r="F60" s="3" t="s">
        <v>415</v>
      </c>
    </row>
    <row r="61" spans="1:6" x14ac:dyDescent="0.25">
      <c r="A61" s="3">
        <v>20</v>
      </c>
      <c r="B61" s="4">
        <v>44409</v>
      </c>
      <c r="C61" s="4">
        <v>45627</v>
      </c>
      <c r="D61" s="3" t="s">
        <v>420</v>
      </c>
      <c r="E61" s="3" t="s">
        <v>421</v>
      </c>
      <c r="F61" s="3" t="s">
        <v>422</v>
      </c>
    </row>
    <row r="62" spans="1:6" x14ac:dyDescent="0.25">
      <c r="A62" s="3">
        <v>20</v>
      </c>
      <c r="B62" s="4">
        <v>42856</v>
      </c>
      <c r="C62" s="4">
        <v>44348</v>
      </c>
      <c r="D62" s="3" t="s">
        <v>423</v>
      </c>
      <c r="E62" s="3" t="s">
        <v>424</v>
      </c>
      <c r="F62" s="3" t="s">
        <v>422</v>
      </c>
    </row>
    <row r="63" spans="1:6" x14ac:dyDescent="0.25">
      <c r="A63" s="3">
        <v>20</v>
      </c>
      <c r="B63" s="4">
        <v>41730</v>
      </c>
      <c r="C63" s="4">
        <v>42795</v>
      </c>
      <c r="D63" s="3" t="s">
        <v>425</v>
      </c>
      <c r="E63" s="3" t="s">
        <v>375</v>
      </c>
      <c r="F63" s="3" t="s">
        <v>422</v>
      </c>
    </row>
    <row r="64" spans="1:6" x14ac:dyDescent="0.25">
      <c r="A64" s="3">
        <v>21</v>
      </c>
      <c r="B64" s="6">
        <v>2023</v>
      </c>
      <c r="C64" s="6">
        <v>2024</v>
      </c>
      <c r="D64" s="3" t="s">
        <v>426</v>
      </c>
      <c r="E64" s="3" t="s">
        <v>427</v>
      </c>
      <c r="F64" s="3" t="s">
        <v>428</v>
      </c>
    </row>
    <row r="65" spans="1:6" x14ac:dyDescent="0.25">
      <c r="A65" s="3">
        <v>21</v>
      </c>
      <c r="B65" s="6">
        <v>2022</v>
      </c>
      <c r="C65" s="6">
        <v>2022</v>
      </c>
      <c r="D65" s="3" t="s">
        <v>429</v>
      </c>
      <c r="E65" s="3" t="s">
        <v>430</v>
      </c>
      <c r="F65" s="3" t="s">
        <v>428</v>
      </c>
    </row>
    <row r="66" spans="1:6" x14ac:dyDescent="0.25">
      <c r="A66" s="3">
        <v>21</v>
      </c>
      <c r="B66" s="9">
        <v>2021</v>
      </c>
      <c r="C66" s="9">
        <v>2021</v>
      </c>
      <c r="D66" s="3" t="s">
        <v>431</v>
      </c>
      <c r="E66" s="3" t="s">
        <v>430</v>
      </c>
      <c r="F66" s="3" t="s">
        <v>428</v>
      </c>
    </row>
    <row r="67" spans="1:6" x14ac:dyDescent="0.25">
      <c r="A67" s="3">
        <v>22</v>
      </c>
      <c r="B67" s="8">
        <v>45292</v>
      </c>
      <c r="C67" s="8" t="s">
        <v>343</v>
      </c>
      <c r="D67" s="3" t="s">
        <v>432</v>
      </c>
      <c r="E67" s="3" t="s">
        <v>433</v>
      </c>
      <c r="F67" s="3" t="s">
        <v>434</v>
      </c>
    </row>
    <row r="68" spans="1:6" x14ac:dyDescent="0.25">
      <c r="A68" s="3">
        <v>22</v>
      </c>
      <c r="B68" s="8">
        <v>44958</v>
      </c>
      <c r="C68" s="8">
        <v>45261</v>
      </c>
      <c r="D68" s="3" t="s">
        <v>435</v>
      </c>
      <c r="E68" s="3" t="s">
        <v>436</v>
      </c>
      <c r="F68" s="3" t="s">
        <v>434</v>
      </c>
    </row>
    <row r="69" spans="1:6" x14ac:dyDescent="0.25">
      <c r="A69" s="3">
        <v>22</v>
      </c>
      <c r="B69" s="8">
        <v>44652</v>
      </c>
      <c r="C69" s="8" t="s">
        <v>343</v>
      </c>
      <c r="D69" s="3" t="s">
        <v>437</v>
      </c>
      <c r="E69" s="3" t="s">
        <v>438</v>
      </c>
      <c r="F69" s="3" t="s">
        <v>434</v>
      </c>
    </row>
    <row r="70" spans="1:6" x14ac:dyDescent="0.25">
      <c r="A70" s="3">
        <v>23</v>
      </c>
      <c r="B70" s="8">
        <v>45428</v>
      </c>
      <c r="C70" s="8" t="s">
        <v>343</v>
      </c>
      <c r="D70" s="3" t="s">
        <v>439</v>
      </c>
      <c r="E70" s="3" t="s">
        <v>440</v>
      </c>
      <c r="F70" s="3" t="s">
        <v>441</v>
      </c>
    </row>
    <row r="71" spans="1:6" x14ac:dyDescent="0.25">
      <c r="A71" s="3">
        <v>23</v>
      </c>
      <c r="B71" s="8">
        <v>44212</v>
      </c>
      <c r="C71" s="8">
        <v>45427</v>
      </c>
      <c r="D71" s="3" t="s">
        <v>401</v>
      </c>
      <c r="E71" s="3" t="s">
        <v>442</v>
      </c>
      <c r="F71" s="3" t="s">
        <v>441</v>
      </c>
    </row>
    <row r="72" spans="1:6" x14ac:dyDescent="0.25">
      <c r="A72" s="3">
        <v>23</v>
      </c>
      <c r="B72" s="8">
        <v>44044</v>
      </c>
      <c r="C72" s="8">
        <v>44166</v>
      </c>
      <c r="D72" s="3" t="s">
        <v>443</v>
      </c>
      <c r="E72" s="3" t="s">
        <v>444</v>
      </c>
      <c r="F72" s="3" t="s">
        <v>441</v>
      </c>
    </row>
    <row r="73" spans="1:6" x14ac:dyDescent="0.25">
      <c r="A73" s="3">
        <v>24</v>
      </c>
      <c r="B73" s="8">
        <v>43877</v>
      </c>
      <c r="C73" s="8">
        <v>45808</v>
      </c>
      <c r="D73" s="3" t="s">
        <v>340</v>
      </c>
      <c r="E73" s="3" t="s">
        <v>445</v>
      </c>
      <c r="F73" s="3" t="s">
        <v>371</v>
      </c>
    </row>
    <row r="74" spans="1:6" x14ac:dyDescent="0.25">
      <c r="A74" s="3">
        <v>24</v>
      </c>
      <c r="B74" s="8">
        <v>43466</v>
      </c>
      <c r="C74" s="8">
        <v>43876</v>
      </c>
      <c r="D74" s="3" t="s">
        <v>340</v>
      </c>
      <c r="E74" s="3" t="s">
        <v>446</v>
      </c>
      <c r="F74" s="3" t="s">
        <v>371</v>
      </c>
    </row>
    <row r="75" spans="1:6" x14ac:dyDescent="0.25">
      <c r="A75" s="3">
        <v>24</v>
      </c>
      <c r="B75" s="9">
        <v>2017</v>
      </c>
      <c r="C75" s="9">
        <v>2018</v>
      </c>
      <c r="D75" s="3" t="s">
        <v>447</v>
      </c>
      <c r="E75" s="3" t="s">
        <v>349</v>
      </c>
      <c r="F75" s="3" t="s">
        <v>371</v>
      </c>
    </row>
    <row r="76" spans="1:6" x14ac:dyDescent="0.25">
      <c r="A76" s="3">
        <v>25</v>
      </c>
      <c r="B76" s="8">
        <v>43862</v>
      </c>
      <c r="C76" s="8">
        <v>45869</v>
      </c>
      <c r="D76" s="3" t="s">
        <v>340</v>
      </c>
      <c r="E76" s="3" t="s">
        <v>448</v>
      </c>
      <c r="F76" s="3" t="s">
        <v>449</v>
      </c>
    </row>
    <row r="77" spans="1:6" x14ac:dyDescent="0.25">
      <c r="A77" s="3">
        <v>25</v>
      </c>
      <c r="B77" s="8">
        <v>43466</v>
      </c>
      <c r="C77" s="8">
        <v>43861</v>
      </c>
      <c r="D77" s="3" t="s">
        <v>340</v>
      </c>
      <c r="E77" s="3" t="s">
        <v>450</v>
      </c>
      <c r="F77" s="3" t="s">
        <v>449</v>
      </c>
    </row>
    <row r="78" spans="1:6" x14ac:dyDescent="0.25">
      <c r="A78" s="3">
        <v>25</v>
      </c>
      <c r="B78" s="8">
        <v>43328</v>
      </c>
      <c r="C78" s="8">
        <v>43465</v>
      </c>
      <c r="D78" s="3" t="s">
        <v>368</v>
      </c>
      <c r="E78" s="3" t="s">
        <v>451</v>
      </c>
      <c r="F78" s="3" t="s">
        <v>449</v>
      </c>
    </row>
    <row r="79" spans="1:6" x14ac:dyDescent="0.25">
      <c r="A79" s="3">
        <v>26</v>
      </c>
      <c r="B79" s="8" t="s">
        <v>452</v>
      </c>
      <c r="C79" s="8" t="s">
        <v>453</v>
      </c>
      <c r="D79" s="3" t="s">
        <v>340</v>
      </c>
      <c r="E79" s="3" t="s">
        <v>454</v>
      </c>
      <c r="F79" s="3" t="s">
        <v>455</v>
      </c>
    </row>
    <row r="80" spans="1:6" x14ac:dyDescent="0.25">
      <c r="A80" s="3">
        <v>26</v>
      </c>
      <c r="B80" s="8" t="s">
        <v>456</v>
      </c>
      <c r="C80" s="8" t="s">
        <v>457</v>
      </c>
      <c r="D80" s="3" t="s">
        <v>458</v>
      </c>
      <c r="E80" s="3" t="s">
        <v>459</v>
      </c>
      <c r="F80" s="3" t="s">
        <v>455</v>
      </c>
    </row>
    <row r="81" spans="1:6" x14ac:dyDescent="0.25">
      <c r="A81" s="3">
        <v>26</v>
      </c>
      <c r="B81" s="8" t="s">
        <v>460</v>
      </c>
      <c r="C81" s="8" t="s">
        <v>453</v>
      </c>
      <c r="D81" s="3" t="s">
        <v>461</v>
      </c>
      <c r="E81" s="3" t="s">
        <v>462</v>
      </c>
      <c r="F81" s="3" t="s">
        <v>455</v>
      </c>
    </row>
    <row r="82" spans="1:6" x14ac:dyDescent="0.25">
      <c r="A82" s="3">
        <v>27</v>
      </c>
      <c r="B82" s="8">
        <v>40695</v>
      </c>
      <c r="C82" s="8">
        <v>43647</v>
      </c>
      <c r="D82" s="3" t="s">
        <v>340</v>
      </c>
      <c r="E82" s="3" t="s">
        <v>463</v>
      </c>
      <c r="F82" s="3" t="s">
        <v>464</v>
      </c>
    </row>
    <row r="83" spans="1:6" x14ac:dyDescent="0.25">
      <c r="A83" s="3">
        <v>27</v>
      </c>
      <c r="B83" s="8">
        <v>40391</v>
      </c>
      <c r="C83" s="8">
        <v>40695</v>
      </c>
      <c r="D83" s="3" t="s">
        <v>465</v>
      </c>
      <c r="E83" s="3" t="s">
        <v>466</v>
      </c>
      <c r="F83" s="3" t="s">
        <v>464</v>
      </c>
    </row>
    <row r="84" spans="1:6" x14ac:dyDescent="0.25">
      <c r="A84" s="3">
        <v>27</v>
      </c>
      <c r="B84" s="8" t="s">
        <v>358</v>
      </c>
      <c r="C84" s="8" t="s">
        <v>358</v>
      </c>
      <c r="D84" s="3" t="s">
        <v>358</v>
      </c>
      <c r="E84" s="3" t="s">
        <v>358</v>
      </c>
      <c r="F84" s="3" t="s">
        <v>358</v>
      </c>
    </row>
    <row r="85" spans="1:6" x14ac:dyDescent="0.25">
      <c r="A85" s="3">
        <v>28</v>
      </c>
      <c r="B85" s="8">
        <v>43891</v>
      </c>
      <c r="C85" s="8">
        <v>45945</v>
      </c>
      <c r="D85" s="3" t="s">
        <v>340</v>
      </c>
      <c r="E85" s="3" t="s">
        <v>467</v>
      </c>
      <c r="F85" s="3" t="s">
        <v>449</v>
      </c>
    </row>
    <row r="86" spans="1:6" x14ac:dyDescent="0.25">
      <c r="A86" s="3">
        <v>28</v>
      </c>
      <c r="B86" s="4">
        <v>43466</v>
      </c>
      <c r="C86" s="4">
        <v>43889</v>
      </c>
      <c r="D86" s="3" t="s">
        <v>340</v>
      </c>
      <c r="E86" s="3" t="s">
        <v>468</v>
      </c>
      <c r="F86" s="3" t="s">
        <v>449</v>
      </c>
    </row>
    <row r="87" spans="1:6" x14ac:dyDescent="0.25">
      <c r="A87" s="3">
        <v>28</v>
      </c>
      <c r="B87" s="4">
        <v>43221</v>
      </c>
      <c r="C87" s="4">
        <v>43465</v>
      </c>
      <c r="D87" s="3" t="s">
        <v>340</v>
      </c>
      <c r="E87" s="3" t="s">
        <v>469</v>
      </c>
      <c r="F87" s="3" t="s">
        <v>449</v>
      </c>
    </row>
    <row r="88" spans="1:6" x14ac:dyDescent="0.25">
      <c r="A88" s="3">
        <v>29</v>
      </c>
      <c r="B88" s="4">
        <v>43132</v>
      </c>
      <c r="C88" s="4">
        <v>43282</v>
      </c>
      <c r="D88" s="3" t="s">
        <v>470</v>
      </c>
      <c r="E88" s="3" t="s">
        <v>471</v>
      </c>
      <c r="F88" s="3" t="s">
        <v>371</v>
      </c>
    </row>
    <row r="89" spans="1:6" x14ac:dyDescent="0.25">
      <c r="A89" s="3">
        <v>29</v>
      </c>
      <c r="B89" s="6">
        <v>2017</v>
      </c>
      <c r="C89" s="6">
        <v>2017</v>
      </c>
      <c r="D89" s="3" t="s">
        <v>472</v>
      </c>
      <c r="E89" s="3" t="s">
        <v>473</v>
      </c>
      <c r="F89" s="3" t="s">
        <v>371</v>
      </c>
    </row>
    <row r="90" spans="1:6" x14ac:dyDescent="0.25">
      <c r="A90" s="3">
        <v>29</v>
      </c>
      <c r="B90" s="6">
        <v>2015</v>
      </c>
      <c r="C90" s="6">
        <v>2016</v>
      </c>
      <c r="D90" s="3" t="s">
        <v>474</v>
      </c>
      <c r="E90" s="3" t="s">
        <v>363</v>
      </c>
      <c r="F90" s="3" t="s">
        <v>371</v>
      </c>
    </row>
    <row r="91" spans="1:6" x14ac:dyDescent="0.25">
      <c r="A91" s="3">
        <v>30</v>
      </c>
      <c r="B91" s="4">
        <v>43435</v>
      </c>
      <c r="C91" s="4">
        <v>43661</v>
      </c>
      <c r="D91" s="3" t="s">
        <v>340</v>
      </c>
      <c r="E91" s="3" t="s">
        <v>475</v>
      </c>
      <c r="F91" s="3" t="s">
        <v>476</v>
      </c>
    </row>
    <row r="92" spans="1:6" x14ac:dyDescent="0.25">
      <c r="A92" s="3">
        <v>30</v>
      </c>
      <c r="B92" s="4">
        <v>43040</v>
      </c>
      <c r="C92" s="4">
        <v>43435</v>
      </c>
      <c r="D92" s="3" t="s">
        <v>477</v>
      </c>
      <c r="E92" s="3" t="s">
        <v>478</v>
      </c>
      <c r="F92" s="3" t="s">
        <v>476</v>
      </c>
    </row>
    <row r="93" spans="1:6" x14ac:dyDescent="0.25">
      <c r="A93" s="3">
        <v>30</v>
      </c>
      <c r="B93" s="8" t="s">
        <v>343</v>
      </c>
      <c r="C93" s="4">
        <v>40725</v>
      </c>
      <c r="D93" s="3" t="s">
        <v>479</v>
      </c>
      <c r="E93" s="3" t="s">
        <v>480</v>
      </c>
      <c r="F93" s="3" t="s">
        <v>476</v>
      </c>
    </row>
    <row r="94" spans="1:6" x14ac:dyDescent="0.25">
      <c r="A94" s="3">
        <v>31</v>
      </c>
      <c r="B94" s="4">
        <v>43862</v>
      </c>
      <c r="C94" s="4">
        <v>44392</v>
      </c>
      <c r="D94" s="3" t="s">
        <v>360</v>
      </c>
      <c r="E94" s="3" t="s">
        <v>119</v>
      </c>
      <c r="F94" s="3" t="s">
        <v>464</v>
      </c>
    </row>
    <row r="95" spans="1:6" x14ac:dyDescent="0.25">
      <c r="A95" s="3">
        <v>31</v>
      </c>
      <c r="B95" s="4">
        <v>43556</v>
      </c>
      <c r="C95" s="4">
        <v>43861</v>
      </c>
      <c r="D95" s="3" t="s">
        <v>360</v>
      </c>
      <c r="E95" s="3" t="s">
        <v>481</v>
      </c>
      <c r="F95" s="3" t="s">
        <v>464</v>
      </c>
    </row>
    <row r="96" spans="1:6" x14ac:dyDescent="0.25">
      <c r="A96" s="3">
        <v>31</v>
      </c>
      <c r="B96" s="4">
        <v>42156</v>
      </c>
      <c r="C96" s="4">
        <v>42379</v>
      </c>
      <c r="D96" s="3" t="s">
        <v>482</v>
      </c>
      <c r="E96" s="3" t="s">
        <v>483</v>
      </c>
      <c r="F96" s="3" t="s">
        <v>464</v>
      </c>
    </row>
    <row r="97" spans="1:6" x14ac:dyDescent="0.25">
      <c r="A97" s="3">
        <v>32</v>
      </c>
      <c r="B97" s="4">
        <v>43862</v>
      </c>
      <c r="C97" s="4">
        <v>44227</v>
      </c>
      <c r="D97" s="3" t="s">
        <v>83</v>
      </c>
      <c r="E97" s="3" t="s">
        <v>484</v>
      </c>
      <c r="F97" s="3" t="s">
        <v>485</v>
      </c>
    </row>
    <row r="98" spans="1:6" x14ac:dyDescent="0.25">
      <c r="A98" s="3">
        <v>32</v>
      </c>
      <c r="B98" s="4">
        <v>43466</v>
      </c>
      <c r="C98" s="4">
        <v>43861</v>
      </c>
      <c r="D98" s="3" t="s">
        <v>83</v>
      </c>
      <c r="E98" s="3" t="s">
        <v>486</v>
      </c>
      <c r="F98" s="3" t="s">
        <v>485</v>
      </c>
    </row>
    <row r="99" spans="1:6" x14ac:dyDescent="0.25">
      <c r="A99" s="3">
        <v>32</v>
      </c>
      <c r="B99" s="4">
        <v>43221</v>
      </c>
      <c r="C99" s="4">
        <v>43465</v>
      </c>
      <c r="D99" s="3" t="s">
        <v>487</v>
      </c>
      <c r="E99" s="3" t="s">
        <v>488</v>
      </c>
      <c r="F99" s="3" t="s">
        <v>485</v>
      </c>
    </row>
    <row r="100" spans="1:6" x14ac:dyDescent="0.25">
      <c r="A100" s="3">
        <v>33</v>
      </c>
      <c r="B100" s="8" t="s">
        <v>343</v>
      </c>
      <c r="C100" s="8" t="s">
        <v>343</v>
      </c>
      <c r="D100" s="3" t="s">
        <v>489</v>
      </c>
      <c r="E100" s="3" t="s">
        <v>490</v>
      </c>
      <c r="F100" s="3" t="s">
        <v>335</v>
      </c>
    </row>
    <row r="101" spans="1:6" x14ac:dyDescent="0.25">
      <c r="A101" s="3">
        <v>33</v>
      </c>
      <c r="B101" s="8" t="s">
        <v>358</v>
      </c>
      <c r="C101" s="8" t="s">
        <v>358</v>
      </c>
      <c r="D101" s="3" t="s">
        <v>358</v>
      </c>
      <c r="E101" s="3" t="s">
        <v>358</v>
      </c>
      <c r="F101" s="3" t="s">
        <v>358</v>
      </c>
    </row>
    <row r="102" spans="1:6" x14ac:dyDescent="0.25">
      <c r="A102" s="3">
        <v>33</v>
      </c>
      <c r="B102" s="8" t="s">
        <v>358</v>
      </c>
      <c r="C102" s="8" t="s">
        <v>358</v>
      </c>
      <c r="D102" s="3" t="s">
        <v>358</v>
      </c>
      <c r="E102" s="3" t="s">
        <v>358</v>
      </c>
      <c r="F102" s="3" t="s">
        <v>358</v>
      </c>
    </row>
    <row r="103" spans="1:6" x14ac:dyDescent="0.25">
      <c r="A103" s="3">
        <v>34</v>
      </c>
      <c r="B103" s="8">
        <v>43525</v>
      </c>
      <c r="C103" s="8">
        <v>43828</v>
      </c>
      <c r="D103" s="3" t="s">
        <v>360</v>
      </c>
      <c r="E103" s="3" t="s">
        <v>491</v>
      </c>
      <c r="F103" s="3" t="s">
        <v>342</v>
      </c>
    </row>
    <row r="104" spans="1:6" x14ac:dyDescent="0.25">
      <c r="A104" s="3">
        <v>34</v>
      </c>
      <c r="B104" s="8">
        <v>42767</v>
      </c>
      <c r="C104" s="8">
        <v>43465</v>
      </c>
      <c r="D104" s="3" t="s">
        <v>360</v>
      </c>
      <c r="E104" s="3" t="s">
        <v>492</v>
      </c>
      <c r="F104" s="3" t="s">
        <v>342</v>
      </c>
    </row>
    <row r="105" spans="1:6" x14ac:dyDescent="0.25">
      <c r="A105" s="3">
        <v>34</v>
      </c>
      <c r="B105" s="8">
        <v>42385</v>
      </c>
      <c r="C105" s="8">
        <v>42766</v>
      </c>
      <c r="D105" s="3" t="s">
        <v>360</v>
      </c>
      <c r="E105" s="3" t="s">
        <v>377</v>
      </c>
      <c r="F105" s="3" t="s">
        <v>342</v>
      </c>
    </row>
    <row r="106" spans="1:6" x14ac:dyDescent="0.25">
      <c r="A106" s="3">
        <v>35</v>
      </c>
      <c r="B106" s="8">
        <v>44424</v>
      </c>
      <c r="C106" s="8">
        <v>45092</v>
      </c>
      <c r="D106" s="3" t="s">
        <v>493</v>
      </c>
      <c r="E106" s="3" t="s">
        <v>494</v>
      </c>
      <c r="F106" s="3" t="s">
        <v>455</v>
      </c>
    </row>
    <row r="107" spans="1:6" x14ac:dyDescent="0.25">
      <c r="A107" s="3">
        <v>35</v>
      </c>
      <c r="B107" s="8">
        <v>42767</v>
      </c>
      <c r="C107" s="8">
        <v>44378</v>
      </c>
      <c r="D107" s="3" t="s">
        <v>495</v>
      </c>
      <c r="E107" s="3" t="s">
        <v>496</v>
      </c>
      <c r="F107" s="3" t="s">
        <v>455</v>
      </c>
    </row>
    <row r="108" spans="1:6" x14ac:dyDescent="0.25">
      <c r="A108" s="3">
        <v>35</v>
      </c>
      <c r="B108" s="8">
        <v>41852</v>
      </c>
      <c r="C108" s="8">
        <v>42217</v>
      </c>
      <c r="D108" s="3" t="s">
        <v>497</v>
      </c>
      <c r="E108" s="3" t="s">
        <v>498</v>
      </c>
      <c r="F108" s="3" t="s">
        <v>455</v>
      </c>
    </row>
    <row r="109" spans="1:6" x14ac:dyDescent="0.25">
      <c r="A109" s="3">
        <v>36</v>
      </c>
      <c r="B109" s="8">
        <v>45123</v>
      </c>
      <c r="C109" s="8">
        <v>45792</v>
      </c>
      <c r="D109" s="3" t="s">
        <v>360</v>
      </c>
      <c r="E109" s="3" t="s">
        <v>494</v>
      </c>
      <c r="F109" s="3" t="s">
        <v>499</v>
      </c>
    </row>
    <row r="110" spans="1:6" x14ac:dyDescent="0.25">
      <c r="A110" s="3">
        <v>36</v>
      </c>
      <c r="B110" s="8">
        <v>44228</v>
      </c>
      <c r="C110" s="8">
        <v>45108</v>
      </c>
      <c r="D110" s="3" t="s">
        <v>500</v>
      </c>
      <c r="E110" s="3" t="s">
        <v>501</v>
      </c>
      <c r="F110" s="3" t="s">
        <v>499</v>
      </c>
    </row>
    <row r="111" spans="1:6" x14ac:dyDescent="0.25">
      <c r="A111" s="3">
        <v>36</v>
      </c>
      <c r="B111" s="8">
        <v>43770</v>
      </c>
      <c r="C111" s="8">
        <v>43952</v>
      </c>
      <c r="D111" s="3" t="s">
        <v>403</v>
      </c>
      <c r="E111" s="3" t="s">
        <v>502</v>
      </c>
      <c r="F111" s="3" t="s">
        <v>499</v>
      </c>
    </row>
    <row r="112" spans="1:6" x14ac:dyDescent="0.25">
      <c r="A112" s="3">
        <v>37</v>
      </c>
      <c r="B112" s="8">
        <v>44105</v>
      </c>
      <c r="C112" s="8" t="s">
        <v>343</v>
      </c>
      <c r="D112" s="3" t="s">
        <v>503</v>
      </c>
      <c r="E112" s="3" t="s">
        <v>504</v>
      </c>
      <c r="F112" s="3" t="s">
        <v>335</v>
      </c>
    </row>
    <row r="113" spans="1:6" x14ac:dyDescent="0.25">
      <c r="A113" s="3">
        <v>37</v>
      </c>
      <c r="B113" s="8">
        <v>43101</v>
      </c>
      <c r="C113" s="8">
        <v>44105</v>
      </c>
      <c r="D113" s="3" t="s">
        <v>505</v>
      </c>
      <c r="E113" s="3" t="s">
        <v>506</v>
      </c>
      <c r="F113" s="3" t="s">
        <v>335</v>
      </c>
    </row>
    <row r="114" spans="1:6" x14ac:dyDescent="0.25">
      <c r="A114" s="3">
        <v>37</v>
      </c>
      <c r="B114" s="8">
        <v>42095</v>
      </c>
      <c r="C114" s="8">
        <v>42917</v>
      </c>
      <c r="D114" s="3" t="s">
        <v>507</v>
      </c>
      <c r="E114" s="3" t="s">
        <v>508</v>
      </c>
      <c r="F114" s="3" t="s">
        <v>335</v>
      </c>
    </row>
    <row r="115" spans="1:6" x14ac:dyDescent="0.25">
      <c r="A115" s="3">
        <v>38</v>
      </c>
      <c r="B115" s="8">
        <v>45931</v>
      </c>
      <c r="C115" s="8">
        <v>45945</v>
      </c>
      <c r="D115" s="3" t="s">
        <v>340</v>
      </c>
      <c r="E115" s="3" t="s">
        <v>509</v>
      </c>
      <c r="F115" s="3">
        <v>0</v>
      </c>
    </row>
    <row r="116" spans="1:6" x14ac:dyDescent="0.25">
      <c r="A116" s="3">
        <v>38</v>
      </c>
      <c r="B116" s="9">
        <v>2025</v>
      </c>
      <c r="C116" s="9">
        <v>2025</v>
      </c>
      <c r="D116" s="3" t="s">
        <v>510</v>
      </c>
      <c r="E116" s="3" t="s">
        <v>511</v>
      </c>
      <c r="F116" s="3" t="s">
        <v>342</v>
      </c>
    </row>
    <row r="117" spans="1:6" x14ac:dyDescent="0.25">
      <c r="A117" s="3">
        <v>38</v>
      </c>
      <c r="B117" s="8">
        <v>45017</v>
      </c>
      <c r="C117" s="8">
        <v>45597</v>
      </c>
      <c r="D117" s="3" t="s">
        <v>344</v>
      </c>
      <c r="E117" s="3" t="s">
        <v>512</v>
      </c>
      <c r="F117" s="3" t="s">
        <v>342</v>
      </c>
    </row>
    <row r="118" spans="1:6" x14ac:dyDescent="0.25">
      <c r="A118" s="3">
        <v>39</v>
      </c>
      <c r="B118" s="8">
        <v>44257</v>
      </c>
      <c r="C118" s="8">
        <v>44439</v>
      </c>
      <c r="D118" s="3" t="s">
        <v>513</v>
      </c>
      <c r="E118" s="3" t="s">
        <v>514</v>
      </c>
      <c r="F118" s="3" t="s">
        <v>335</v>
      </c>
    </row>
    <row r="119" spans="1:6" x14ac:dyDescent="0.25">
      <c r="A119" s="3">
        <v>39</v>
      </c>
      <c r="B119" s="9">
        <v>2019</v>
      </c>
      <c r="C119" s="9">
        <v>2021</v>
      </c>
      <c r="D119" s="3" t="s">
        <v>515</v>
      </c>
      <c r="E119" s="3" t="s">
        <v>516</v>
      </c>
      <c r="F119" s="3" t="s">
        <v>335</v>
      </c>
    </row>
    <row r="120" spans="1:6" x14ac:dyDescent="0.25">
      <c r="A120" s="3">
        <v>39</v>
      </c>
      <c r="B120" s="9">
        <v>2015</v>
      </c>
      <c r="C120" s="9">
        <v>2018</v>
      </c>
      <c r="D120" s="3" t="s">
        <v>517</v>
      </c>
      <c r="E120" s="3" t="s">
        <v>518</v>
      </c>
      <c r="F120" s="3" t="s">
        <v>335</v>
      </c>
    </row>
    <row r="121" spans="1:6" x14ac:dyDescent="0.25">
      <c r="A121" s="3">
        <v>40</v>
      </c>
      <c r="B121" s="9">
        <v>2017</v>
      </c>
      <c r="C121" s="8" t="s">
        <v>343</v>
      </c>
      <c r="D121" s="3" t="s">
        <v>519</v>
      </c>
      <c r="E121" s="3" t="s">
        <v>520</v>
      </c>
      <c r="F121" s="3" t="s">
        <v>521</v>
      </c>
    </row>
    <row r="122" spans="1:6" x14ac:dyDescent="0.25">
      <c r="A122" s="3">
        <v>40</v>
      </c>
      <c r="B122" s="6">
        <v>2012</v>
      </c>
      <c r="C122" s="6">
        <v>2016</v>
      </c>
      <c r="D122" s="3" t="s">
        <v>522</v>
      </c>
      <c r="E122" s="3" t="s">
        <v>523</v>
      </c>
      <c r="F122" s="3" t="s">
        <v>521</v>
      </c>
    </row>
    <row r="123" spans="1:6" x14ac:dyDescent="0.25">
      <c r="A123" s="3">
        <v>40</v>
      </c>
      <c r="B123" s="6">
        <v>2009</v>
      </c>
      <c r="C123" s="6">
        <v>2012</v>
      </c>
      <c r="D123" s="3" t="s">
        <v>524</v>
      </c>
      <c r="E123" s="3" t="s">
        <v>525</v>
      </c>
      <c r="F123" s="3" t="s">
        <v>521</v>
      </c>
    </row>
    <row r="124" spans="1:6" x14ac:dyDescent="0.25">
      <c r="A124" s="3">
        <v>41</v>
      </c>
      <c r="B124" s="4">
        <v>43108</v>
      </c>
      <c r="C124" s="6">
        <v>2025</v>
      </c>
      <c r="D124" s="3" t="s">
        <v>526</v>
      </c>
      <c r="E124" s="3" t="s">
        <v>527</v>
      </c>
      <c r="F124" s="3" t="s">
        <v>342</v>
      </c>
    </row>
    <row r="125" spans="1:6" x14ac:dyDescent="0.25">
      <c r="A125" s="3">
        <v>41</v>
      </c>
      <c r="B125" s="4">
        <v>42602</v>
      </c>
      <c r="C125" s="4">
        <v>43084</v>
      </c>
      <c r="D125" s="3" t="s">
        <v>528</v>
      </c>
      <c r="E125" s="3" t="s">
        <v>511</v>
      </c>
      <c r="F125" s="3" t="s">
        <v>342</v>
      </c>
    </row>
    <row r="126" spans="1:6" x14ac:dyDescent="0.25">
      <c r="A126" s="3">
        <v>41</v>
      </c>
      <c r="B126" s="4">
        <v>42408</v>
      </c>
      <c r="C126" s="4">
        <v>42599</v>
      </c>
      <c r="D126" s="3" t="s">
        <v>529</v>
      </c>
      <c r="E126" s="3" t="s">
        <v>345</v>
      </c>
      <c r="F126" s="3" t="s">
        <v>342</v>
      </c>
    </row>
    <row r="127" spans="1:6" x14ac:dyDescent="0.25">
      <c r="A127" s="3">
        <v>42</v>
      </c>
      <c r="B127" s="6">
        <v>2023</v>
      </c>
      <c r="C127" s="6">
        <v>2025</v>
      </c>
      <c r="D127" s="3" t="s">
        <v>340</v>
      </c>
      <c r="E127" s="3" t="s">
        <v>530</v>
      </c>
      <c r="F127" s="3" t="s">
        <v>335</v>
      </c>
    </row>
    <row r="128" spans="1:6" x14ac:dyDescent="0.25">
      <c r="A128" s="3">
        <v>42</v>
      </c>
      <c r="B128" s="6">
        <v>2022</v>
      </c>
      <c r="C128" s="6">
        <v>2023</v>
      </c>
      <c r="D128" s="3" t="s">
        <v>531</v>
      </c>
      <c r="E128" s="3" t="s">
        <v>532</v>
      </c>
      <c r="F128" s="3" t="s">
        <v>335</v>
      </c>
    </row>
    <row r="129" spans="1:6" x14ac:dyDescent="0.25">
      <c r="A129" s="3">
        <v>42</v>
      </c>
      <c r="B129" s="6">
        <v>2021</v>
      </c>
      <c r="C129" s="6">
        <v>2022</v>
      </c>
      <c r="D129" s="3" t="s">
        <v>531</v>
      </c>
      <c r="E129" s="3" t="s">
        <v>533</v>
      </c>
      <c r="F129" s="3" t="s">
        <v>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2026-04-16T19:58:50Z</dcterms:modified>
</cp:coreProperties>
</file>